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35" windowWidth="18975" windowHeight="109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7" i="1"/>
  <c r="E21"/>
  <c r="E58" l="1"/>
  <c r="J77"/>
  <c r="J69"/>
  <c r="J67"/>
  <c r="J66"/>
  <c r="J65"/>
  <c r="J63"/>
  <c r="J62"/>
  <c r="J61"/>
  <c r="J60"/>
  <c r="J59"/>
  <c r="J58"/>
  <c r="J57"/>
  <c r="J56"/>
  <c r="E98"/>
  <c r="E97"/>
  <c r="E96"/>
  <c r="E99" s="1"/>
  <c r="E48"/>
  <c r="J68" l="1"/>
  <c r="J64"/>
  <c r="J73" s="1"/>
  <c r="E65"/>
  <c r="E64"/>
  <c r="E63"/>
  <c r="E62"/>
  <c r="E61"/>
  <c r="E60"/>
  <c r="J84"/>
  <c r="J83"/>
  <c r="J82"/>
  <c r="J81"/>
  <c r="J80"/>
  <c r="J79"/>
  <c r="J85" s="1"/>
  <c r="E66" l="1"/>
  <c r="J90"/>
  <c r="J88"/>
  <c r="J89" s="1"/>
  <c r="J87"/>
  <c r="J86"/>
  <c r="J93" l="1"/>
  <c r="J119"/>
  <c r="J118"/>
  <c r="J117"/>
  <c r="E28"/>
  <c r="E112"/>
  <c r="E105"/>
  <c r="E104"/>
  <c r="E103"/>
  <c r="E102"/>
  <c r="E101"/>
  <c r="E100"/>
  <c r="E106" l="1"/>
  <c r="J120"/>
  <c r="J35" l="1"/>
  <c r="J34"/>
  <c r="J33"/>
  <c r="J32"/>
  <c r="J23"/>
  <c r="J25"/>
  <c r="J26"/>
  <c r="J27"/>
  <c r="J28"/>
  <c r="J29"/>
  <c r="J30"/>
  <c r="J37"/>
  <c r="J38"/>
  <c r="J39"/>
  <c r="J41"/>
  <c r="J9"/>
  <c r="J8"/>
  <c r="J7"/>
  <c r="J6"/>
  <c r="J5"/>
  <c r="J4"/>
  <c r="J3"/>
  <c r="J2"/>
  <c r="E46"/>
  <c r="E44"/>
  <c r="E43"/>
  <c r="E42"/>
  <c r="E40"/>
  <c r="E39"/>
  <c r="E38"/>
  <c r="E36"/>
  <c r="E35"/>
  <c r="E34"/>
  <c r="E33"/>
  <c r="E32"/>
  <c r="E31"/>
  <c r="E30"/>
  <c r="E27"/>
  <c r="E26"/>
  <c r="E20"/>
  <c r="E18"/>
  <c r="E17"/>
  <c r="E16"/>
  <c r="E14"/>
  <c r="E13"/>
  <c r="E12"/>
  <c r="E10"/>
  <c r="E9"/>
  <c r="E8"/>
  <c r="E7"/>
  <c r="E6"/>
  <c r="E5"/>
  <c r="E4"/>
  <c r="E3"/>
  <c r="J40" l="1"/>
  <c r="E45"/>
  <c r="E19"/>
  <c r="E29"/>
  <c r="J36"/>
  <c r="J31"/>
  <c r="J10"/>
  <c r="E41"/>
  <c r="E15"/>
  <c r="E37"/>
  <c r="E11"/>
  <c r="E49" l="1"/>
  <c r="J46"/>
  <c r="E24"/>
  <c r="E88" l="1"/>
  <c r="J125" l="1"/>
  <c r="J123"/>
  <c r="J122"/>
  <c r="J124" s="1"/>
  <c r="J121"/>
  <c r="J115"/>
  <c r="J114"/>
  <c r="J113"/>
  <c r="J112"/>
  <c r="J111"/>
  <c r="J110"/>
  <c r="J109"/>
  <c r="J104" l="1"/>
  <c r="J105"/>
  <c r="J106"/>
  <c r="J107"/>
  <c r="J108"/>
  <c r="J116" l="1"/>
  <c r="J129" s="1"/>
  <c r="J15" l="1"/>
  <c r="J13"/>
  <c r="J12"/>
  <c r="J11"/>
  <c r="J14" l="1"/>
  <c r="J19" l="1"/>
  <c r="E111" l="1"/>
  <c r="E109"/>
  <c r="E108"/>
  <c r="E107"/>
  <c r="E110" l="1"/>
  <c r="E75"/>
  <c r="E77"/>
  <c r="E78"/>
  <c r="E79"/>
  <c r="E80"/>
  <c r="E81"/>
  <c r="E83"/>
  <c r="E84"/>
  <c r="E85"/>
  <c r="E87"/>
  <c r="E86" l="1"/>
  <c r="E82"/>
  <c r="E114"/>
  <c r="E91" l="1"/>
  <c r="E67" l="1"/>
  <c r="E68"/>
  <c r="E69"/>
  <c r="E71"/>
  <c r="E70" l="1"/>
  <c r="E73" s="1"/>
</calcChain>
</file>

<file path=xl/sharedStrings.xml><?xml version="1.0" encoding="utf-8"?>
<sst xmlns="http://schemas.openxmlformats.org/spreadsheetml/2006/main" count="160" uniqueCount="54">
  <si>
    <t>сахар</t>
  </si>
  <si>
    <t>масло раст</t>
  </si>
  <si>
    <t>масло слив</t>
  </si>
  <si>
    <t>сыр</t>
  </si>
  <si>
    <t>чай-заварка</t>
  </si>
  <si>
    <t>рис</t>
  </si>
  <si>
    <t>мол.сухое</t>
  </si>
  <si>
    <t>1 неделя среда</t>
  </si>
  <si>
    <t>1 неделя понедельник</t>
  </si>
  <si>
    <t>1 неделя четверг</t>
  </si>
  <si>
    <t>1 неделя пятница</t>
  </si>
  <si>
    <t>2 неделя понедельник</t>
  </si>
  <si>
    <t>2 неделя вторник</t>
  </si>
  <si>
    <t>2 неделя среда</t>
  </si>
  <si>
    <t>2 неделя четверг</t>
  </si>
  <si>
    <t>морковь</t>
  </si>
  <si>
    <t>яйцо</t>
  </si>
  <si>
    <t>манка</t>
  </si>
  <si>
    <t>творог</t>
  </si>
  <si>
    <t>сметана</t>
  </si>
  <si>
    <t>мука</t>
  </si>
  <si>
    <t>лук</t>
  </si>
  <si>
    <t>молоко сух</t>
  </si>
  <si>
    <t>свинина</t>
  </si>
  <si>
    <t>соль</t>
  </si>
  <si>
    <t>витамин</t>
  </si>
  <si>
    <t>хлеб ржан</t>
  </si>
  <si>
    <t>1 неделя вторник</t>
  </si>
  <si>
    <t>карт-ль</t>
  </si>
  <si>
    <t xml:space="preserve">гречка </t>
  </si>
  <si>
    <t>фрукты</t>
  </si>
  <si>
    <t>сухари пан</t>
  </si>
  <si>
    <t>мол.сгущ</t>
  </si>
  <si>
    <t>горошек конс</t>
  </si>
  <si>
    <t>батон</t>
  </si>
  <si>
    <t>паста том</t>
  </si>
  <si>
    <t>хлеб умница</t>
  </si>
  <si>
    <t>сок</t>
  </si>
  <si>
    <t>свекла</t>
  </si>
  <si>
    <t>картофель</t>
  </si>
  <si>
    <t>2 неделя пятница</t>
  </si>
  <si>
    <t>сухофрукты</t>
  </si>
  <si>
    <t>60,66 руб</t>
  </si>
  <si>
    <t>минтай</t>
  </si>
  <si>
    <t>кура</t>
  </si>
  <si>
    <t>кукуруза</t>
  </si>
  <si>
    <t>макароны</t>
  </si>
  <si>
    <t>конд. Изд</t>
  </si>
  <si>
    <t>филе кур</t>
  </si>
  <si>
    <t>мукка</t>
  </si>
  <si>
    <t>паста</t>
  </si>
  <si>
    <t>лимон</t>
  </si>
  <si>
    <t>кондизд</t>
  </si>
  <si>
    <t>огурец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</si>
</sst>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/>
    <xf numFmtId="0" fontId="0" fillId="0" borderId="0" xfId="0" applyFill="1" applyBorder="1"/>
    <xf numFmtId="0" fontId="0" fillId="0" borderId="1" xfId="0" applyBorder="1" applyAlignment="1"/>
    <xf numFmtId="0" fontId="0" fillId="0" borderId="3" xfId="0" applyBorder="1"/>
    <xf numFmtId="2" fontId="0" fillId="0" borderId="3" xfId="0" applyNumberFormat="1" applyBorder="1"/>
    <xf numFmtId="0" fontId="0" fillId="0" borderId="1" xfId="0" applyFill="1" applyBorder="1"/>
    <xf numFmtId="2" fontId="0" fillId="0" borderId="0" xfId="0" applyNumberFormat="1"/>
    <xf numFmtId="2" fontId="0" fillId="0" borderId="1" xfId="0" applyNumberFormat="1" applyBorder="1" applyAlignment="1"/>
    <xf numFmtId="0" fontId="0" fillId="0" borderId="0" xfId="0" applyBorder="1" applyAlignment="1"/>
    <xf numFmtId="0" fontId="0" fillId="0" borderId="1" xfId="0" applyFill="1" applyBorder="1" applyAlignment="1"/>
    <xf numFmtId="2" fontId="0" fillId="0" borderId="0" xfId="0" applyNumberFormat="1" applyBorder="1" applyAlignment="1"/>
    <xf numFmtId="0" fontId="0" fillId="0" borderId="0" xfId="0" applyFill="1" applyBorder="1" applyAlignment="1"/>
    <xf numFmtId="2" fontId="0" fillId="0" borderId="1" xfId="0" applyNumberFormat="1" applyFill="1" applyBorder="1"/>
    <xf numFmtId="0" fontId="0" fillId="0" borderId="3" xfId="0" applyBorder="1" applyAlignment="1"/>
    <xf numFmtId="0" fontId="0" fillId="0" borderId="2" xfId="0" applyBorder="1" applyAlignment="1"/>
    <xf numFmtId="2" fontId="0" fillId="0" borderId="5" xfId="0" applyNumberFormat="1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58"/>
  <sheetViews>
    <sheetView tabSelected="1" topLeftCell="A124" workbookViewId="0">
      <selection activeCell="J148" sqref="J148"/>
    </sheetView>
  </sheetViews>
  <sheetFormatPr defaultRowHeight="15"/>
  <cols>
    <col min="1" max="1" width="3" customWidth="1"/>
    <col min="2" max="2" width="11.5703125" customWidth="1"/>
    <col min="5" max="5" width="8.85546875" customWidth="1"/>
    <col min="6" max="6" width="6.140625" customWidth="1"/>
    <col min="7" max="7" width="10.85546875" customWidth="1"/>
    <col min="11" max="11" width="9.42578125" customWidth="1"/>
  </cols>
  <sheetData>
    <row r="1" spans="2:20">
      <c r="F1" s="5"/>
      <c r="G1" s="22" t="s">
        <v>7</v>
      </c>
      <c r="H1" s="23"/>
      <c r="I1" s="23"/>
      <c r="J1" s="24"/>
    </row>
    <row r="2" spans="2:20">
      <c r="B2" s="25" t="s">
        <v>8</v>
      </c>
      <c r="C2" s="25"/>
      <c r="D2" s="25"/>
      <c r="E2" s="25"/>
      <c r="G2" s="1" t="s">
        <v>18</v>
      </c>
      <c r="H2" s="1">
        <v>141</v>
      </c>
      <c r="I2" s="1">
        <v>290</v>
      </c>
      <c r="J2" s="9">
        <f>SUM(H2/1000*I2)</f>
        <v>40.889999999999993</v>
      </c>
    </row>
    <row r="3" spans="2:20">
      <c r="B3" s="1" t="s">
        <v>48</v>
      </c>
      <c r="C3" s="1">
        <v>112</v>
      </c>
      <c r="D3" s="1">
        <v>350</v>
      </c>
      <c r="E3" s="9">
        <f>SUM(C3/1000*D3)</f>
        <v>39.200000000000003</v>
      </c>
      <c r="G3" s="1" t="s">
        <v>17</v>
      </c>
      <c r="H3" s="1">
        <v>9.6999999999999993</v>
      </c>
      <c r="I3" s="1">
        <v>64.290000000000006</v>
      </c>
      <c r="J3" s="9">
        <f t="shared" ref="J3:J9" si="0">SUM(H3/1000*I3)</f>
        <v>0.62361299999999997</v>
      </c>
      <c r="L3" s="21"/>
      <c r="M3" s="21"/>
      <c r="N3" s="21"/>
      <c r="O3" s="21"/>
      <c r="P3" s="3"/>
      <c r="Q3" s="21"/>
      <c r="R3" s="21"/>
      <c r="S3" s="21"/>
      <c r="T3" s="21"/>
    </row>
    <row r="4" spans="2:20">
      <c r="B4" s="1" t="s">
        <v>49</v>
      </c>
      <c r="C4" s="1">
        <v>1.4</v>
      </c>
      <c r="D4" s="1">
        <v>45</v>
      </c>
      <c r="E4" s="2">
        <f t="shared" ref="E4:E10" si="1">SUM(C4/1000*D4)</f>
        <v>6.3E-2</v>
      </c>
      <c r="G4" s="1" t="s">
        <v>16</v>
      </c>
      <c r="H4" s="1">
        <v>4.5</v>
      </c>
      <c r="I4" s="1">
        <v>275</v>
      </c>
      <c r="J4" s="9">
        <f t="shared" si="0"/>
        <v>1.2374999999999998</v>
      </c>
      <c r="L4" s="3"/>
      <c r="M4" s="3"/>
      <c r="N4" s="3"/>
      <c r="O4" s="4"/>
      <c r="P4" s="3"/>
      <c r="Q4" s="3"/>
      <c r="R4" s="3"/>
      <c r="S4" s="3"/>
      <c r="T4" s="4"/>
    </row>
    <row r="5" spans="2:20">
      <c r="B5" s="1" t="s">
        <v>2</v>
      </c>
      <c r="C5" s="1">
        <v>1.4</v>
      </c>
      <c r="D5" s="1">
        <v>960</v>
      </c>
      <c r="E5" s="2">
        <f t="shared" si="1"/>
        <v>1.3440000000000001</v>
      </c>
      <c r="G5" s="1" t="s">
        <v>0</v>
      </c>
      <c r="H5" s="1">
        <v>9.6999999999999993</v>
      </c>
      <c r="I5" s="1">
        <v>71</v>
      </c>
      <c r="J5" s="9">
        <f t="shared" si="0"/>
        <v>0.68869999999999987</v>
      </c>
      <c r="L5" s="3"/>
      <c r="M5" s="3"/>
      <c r="N5" s="3"/>
      <c r="O5" s="4"/>
      <c r="P5" s="4"/>
      <c r="Q5" s="3"/>
      <c r="R5" s="3"/>
      <c r="S5" s="3"/>
      <c r="T5" s="4"/>
    </row>
    <row r="6" spans="2:20">
      <c r="B6" s="1" t="s">
        <v>50</v>
      </c>
      <c r="C6" s="1">
        <v>1.8</v>
      </c>
      <c r="D6" s="1">
        <v>150</v>
      </c>
      <c r="E6" s="2">
        <f t="shared" si="1"/>
        <v>0.27</v>
      </c>
      <c r="G6" s="1" t="s">
        <v>19</v>
      </c>
      <c r="H6" s="1">
        <v>5.2</v>
      </c>
      <c r="I6" s="1">
        <v>292.06</v>
      </c>
      <c r="J6" s="9">
        <f t="shared" si="0"/>
        <v>1.5187119999999998</v>
      </c>
      <c r="L6" s="3"/>
      <c r="M6" s="3"/>
      <c r="N6" s="3"/>
      <c r="O6" s="4"/>
      <c r="P6" s="4"/>
      <c r="Q6" s="3"/>
      <c r="R6" s="3"/>
      <c r="S6" s="3"/>
      <c r="T6" s="4"/>
    </row>
    <row r="7" spans="2:20">
      <c r="B7" s="1" t="s">
        <v>0</v>
      </c>
      <c r="C7" s="1">
        <v>0.3</v>
      </c>
      <c r="D7" s="1">
        <v>71</v>
      </c>
      <c r="E7" s="2">
        <f t="shared" si="1"/>
        <v>2.1299999999999999E-2</v>
      </c>
      <c r="G7" s="1" t="s">
        <v>31</v>
      </c>
      <c r="H7" s="1">
        <v>5.2</v>
      </c>
      <c r="I7" s="1">
        <v>145</v>
      </c>
      <c r="J7" s="9">
        <f t="shared" si="0"/>
        <v>0.754</v>
      </c>
      <c r="L7" s="6"/>
      <c r="M7" s="13"/>
      <c r="N7" s="13"/>
      <c r="O7" s="13"/>
      <c r="P7" s="15"/>
      <c r="Q7" s="3"/>
      <c r="R7" s="3"/>
      <c r="S7" s="3"/>
      <c r="T7" s="4"/>
    </row>
    <row r="8" spans="2:20">
      <c r="B8" s="1" t="s">
        <v>24</v>
      </c>
      <c r="C8" s="1">
        <v>2</v>
      </c>
      <c r="D8" s="1">
        <v>18.5</v>
      </c>
      <c r="E8" s="2">
        <f t="shared" si="1"/>
        <v>3.6999999999999998E-2</v>
      </c>
      <c r="G8" s="1" t="s">
        <v>2</v>
      </c>
      <c r="H8" s="1">
        <v>5.2</v>
      </c>
      <c r="I8" s="1">
        <v>960</v>
      </c>
      <c r="J8" s="9">
        <f t="shared" si="0"/>
        <v>4.992</v>
      </c>
      <c r="L8" s="6"/>
      <c r="M8" s="3"/>
      <c r="N8" s="3"/>
      <c r="O8" s="3"/>
      <c r="P8" s="3"/>
      <c r="Q8" s="3"/>
      <c r="R8" s="3"/>
      <c r="S8" s="3"/>
      <c r="T8" s="4"/>
    </row>
    <row r="9" spans="2:20">
      <c r="B9" s="1" t="s">
        <v>15</v>
      </c>
      <c r="C9" s="1">
        <v>3</v>
      </c>
      <c r="D9" s="1">
        <v>40</v>
      </c>
      <c r="E9" s="2">
        <f t="shared" si="1"/>
        <v>0.12</v>
      </c>
      <c r="G9" s="1" t="s">
        <v>32</v>
      </c>
      <c r="H9" s="1">
        <v>10</v>
      </c>
      <c r="I9" s="1">
        <v>328.95</v>
      </c>
      <c r="J9" s="9">
        <f t="shared" si="0"/>
        <v>3.2894999999999999</v>
      </c>
      <c r="L9" s="6"/>
      <c r="M9" s="3"/>
      <c r="N9" s="3"/>
      <c r="O9" s="3"/>
      <c r="P9" s="4"/>
      <c r="Q9" s="3"/>
      <c r="R9" s="3"/>
      <c r="S9" s="3"/>
      <c r="T9" s="4"/>
    </row>
    <row r="10" spans="2:20">
      <c r="B10" s="1" t="s">
        <v>21</v>
      </c>
      <c r="C10" s="1">
        <v>1</v>
      </c>
      <c r="D10" s="1">
        <v>46</v>
      </c>
      <c r="E10" s="2">
        <f t="shared" si="1"/>
        <v>4.5999999999999999E-2</v>
      </c>
      <c r="G10" s="1"/>
      <c r="H10" s="1"/>
      <c r="I10" s="1"/>
      <c r="J10" s="9">
        <f>SUM(J2:J9)</f>
        <v>53.994024999999979</v>
      </c>
      <c r="L10" s="3"/>
      <c r="M10" s="3"/>
      <c r="N10" s="3"/>
      <c r="O10" s="3"/>
      <c r="P10" s="4"/>
      <c r="Q10" s="3"/>
      <c r="R10" s="3"/>
      <c r="S10" s="3"/>
      <c r="T10" s="4"/>
    </row>
    <row r="11" spans="2:20">
      <c r="B11" s="1"/>
      <c r="C11" s="1"/>
      <c r="D11" s="1"/>
      <c r="E11" s="9">
        <f>SUM(E3:E10)</f>
        <v>41.101300000000002</v>
      </c>
      <c r="G11" s="1" t="s">
        <v>4</v>
      </c>
      <c r="H11" s="1">
        <v>1</v>
      </c>
      <c r="I11" s="1">
        <v>390</v>
      </c>
      <c r="J11" s="8">
        <f>SUM(H11/1000*I11)</f>
        <v>0.39</v>
      </c>
      <c r="L11" s="3"/>
      <c r="M11" s="3"/>
      <c r="N11" s="3"/>
      <c r="O11" s="3"/>
      <c r="P11" s="4"/>
      <c r="Q11" s="3"/>
      <c r="R11" s="3"/>
      <c r="S11" s="3"/>
      <c r="T11" s="4"/>
    </row>
    <row r="12" spans="2:20">
      <c r="B12" s="1" t="s">
        <v>46</v>
      </c>
      <c r="C12" s="1">
        <v>51</v>
      </c>
      <c r="D12" s="1">
        <v>48</v>
      </c>
      <c r="E12" s="2">
        <f>SUM(C12/1000*D12)</f>
        <v>2.448</v>
      </c>
      <c r="G12" s="1" t="s">
        <v>0</v>
      </c>
      <c r="H12" s="1">
        <v>15</v>
      </c>
      <c r="I12" s="1">
        <v>71</v>
      </c>
      <c r="J12" s="9">
        <f t="shared" ref="J12:J13" si="2">SUM(H12/1000*I12)</f>
        <v>1.0649999999999999</v>
      </c>
      <c r="L12" s="3"/>
      <c r="M12" s="3"/>
      <c r="N12" s="3"/>
      <c r="O12" s="3"/>
      <c r="P12" s="4"/>
      <c r="Q12" s="3"/>
      <c r="R12" s="3"/>
      <c r="S12" s="3"/>
      <c r="T12" s="4"/>
    </row>
    <row r="13" spans="2:20">
      <c r="B13" s="1" t="s">
        <v>2</v>
      </c>
      <c r="C13" s="1">
        <v>6.7</v>
      </c>
      <c r="D13" s="1">
        <v>960</v>
      </c>
      <c r="E13" s="2">
        <f t="shared" ref="E13:E14" si="3">SUM(C13/1000*D13)</f>
        <v>6.4320000000000004</v>
      </c>
      <c r="G13" s="1" t="s">
        <v>25</v>
      </c>
      <c r="H13" s="1">
        <v>0.05</v>
      </c>
      <c r="I13" s="1">
        <v>7000</v>
      </c>
      <c r="J13" s="9">
        <f t="shared" si="2"/>
        <v>0.35000000000000003</v>
      </c>
      <c r="L13" s="3"/>
      <c r="M13" s="3"/>
      <c r="N13" s="3"/>
      <c r="O13" s="3"/>
      <c r="P13" s="4"/>
      <c r="Q13" s="3"/>
      <c r="R13" s="3"/>
      <c r="S13" s="3"/>
      <c r="T13" s="3"/>
    </row>
    <row r="14" spans="2:20">
      <c r="B14" s="1" t="s">
        <v>24</v>
      </c>
      <c r="C14" s="1">
        <v>2</v>
      </c>
      <c r="D14" s="1">
        <v>18.5</v>
      </c>
      <c r="E14" s="2">
        <f t="shared" si="3"/>
        <v>3.6999999999999998E-2</v>
      </c>
      <c r="G14" s="1"/>
      <c r="H14" s="1"/>
      <c r="I14" s="1"/>
      <c r="J14" s="9">
        <f>SUM(J11:J13)</f>
        <v>1.8050000000000002</v>
      </c>
      <c r="L14" s="3"/>
      <c r="M14" s="3"/>
      <c r="N14" s="3"/>
      <c r="O14" s="3"/>
      <c r="P14" s="4"/>
      <c r="Q14" s="3"/>
      <c r="R14" s="3"/>
      <c r="S14" s="3"/>
      <c r="T14" s="4"/>
    </row>
    <row r="15" spans="2:20">
      <c r="B15" s="1"/>
      <c r="C15" s="1"/>
      <c r="D15" s="1"/>
      <c r="E15" s="2">
        <f>SUM(E12:E14)</f>
        <v>8.9170000000000016</v>
      </c>
      <c r="G15" s="1" t="s">
        <v>36</v>
      </c>
      <c r="H15" s="1">
        <v>30</v>
      </c>
      <c r="I15" s="1">
        <v>78</v>
      </c>
      <c r="J15" s="9">
        <f t="shared" ref="J15" si="4">SUM(H15/1000*I15)</f>
        <v>2.34</v>
      </c>
      <c r="L15" s="3"/>
      <c r="M15" s="6"/>
      <c r="N15" s="3"/>
      <c r="O15" s="3"/>
      <c r="P15" s="4"/>
      <c r="Q15" s="3"/>
      <c r="R15" s="3"/>
      <c r="S15" s="3"/>
      <c r="T15" s="4"/>
    </row>
    <row r="16" spans="2:20">
      <c r="B16" s="1" t="s">
        <v>4</v>
      </c>
      <c r="C16" s="1">
        <v>1</v>
      </c>
      <c r="D16" s="1">
        <v>390</v>
      </c>
      <c r="E16" s="8">
        <f>SUM(C16/1000*D16)</f>
        <v>0.39</v>
      </c>
      <c r="G16" s="1"/>
      <c r="H16" s="1"/>
      <c r="I16" s="1"/>
      <c r="J16" s="9"/>
      <c r="L16" s="3"/>
      <c r="M16" s="3"/>
      <c r="N16" s="3"/>
      <c r="O16" s="3"/>
      <c r="P16" s="4"/>
      <c r="Q16" s="3"/>
      <c r="R16" s="3"/>
      <c r="S16" s="3"/>
      <c r="T16" s="4"/>
    </row>
    <row r="17" spans="2:20">
      <c r="B17" s="1" t="s">
        <v>0</v>
      </c>
      <c r="C17" s="1">
        <v>15</v>
      </c>
      <c r="D17" s="1">
        <v>71</v>
      </c>
      <c r="E17" s="9">
        <f t="shared" ref="E17:E18" si="5">SUM(C17/1000*D17)</f>
        <v>1.0649999999999999</v>
      </c>
      <c r="G17" s="1" t="s">
        <v>30</v>
      </c>
      <c r="H17" s="1"/>
      <c r="I17" s="1"/>
      <c r="J17" s="9">
        <v>20.68</v>
      </c>
      <c r="L17" s="3"/>
      <c r="M17" s="3"/>
      <c r="N17" s="3"/>
      <c r="O17" s="3"/>
      <c r="P17" s="4"/>
      <c r="Q17" s="3"/>
      <c r="R17" s="3"/>
      <c r="S17" s="3"/>
      <c r="T17" s="4"/>
    </row>
    <row r="18" spans="2:20">
      <c r="B18" s="1" t="s">
        <v>25</v>
      </c>
      <c r="C18" s="1">
        <v>0.05</v>
      </c>
      <c r="D18" s="1">
        <v>7000</v>
      </c>
      <c r="E18" s="9">
        <f t="shared" si="5"/>
        <v>0.35000000000000003</v>
      </c>
      <c r="G18" s="1"/>
      <c r="H18" s="1"/>
      <c r="I18" s="1"/>
      <c r="J18" s="9"/>
      <c r="L18" s="3"/>
      <c r="M18" s="3"/>
      <c r="N18" s="3"/>
      <c r="O18" s="3"/>
      <c r="P18" s="4"/>
      <c r="Q18" s="3"/>
      <c r="R18" s="3"/>
      <c r="S18" s="3"/>
      <c r="T18" s="4"/>
    </row>
    <row r="19" spans="2:20">
      <c r="B19" s="1"/>
      <c r="C19" s="1"/>
      <c r="D19" s="1"/>
      <c r="E19" s="9">
        <f>SUM(E16:E18)</f>
        <v>1.8050000000000002</v>
      </c>
      <c r="G19" s="1"/>
      <c r="H19" s="1"/>
      <c r="I19" s="1"/>
      <c r="J19" s="9">
        <f>SUM(J10+J14+J15+J17)</f>
        <v>78.819024999999982</v>
      </c>
      <c r="L19" s="3"/>
      <c r="M19" s="3"/>
      <c r="N19" s="3"/>
      <c r="O19" s="3"/>
      <c r="P19" s="4"/>
      <c r="Q19" s="3"/>
      <c r="R19" s="3"/>
      <c r="S19" s="3"/>
      <c r="T19" s="4"/>
    </row>
    <row r="20" spans="2:20">
      <c r="B20" s="1" t="s">
        <v>36</v>
      </c>
      <c r="C20" s="1">
        <v>30</v>
      </c>
      <c r="D20" s="1">
        <v>78</v>
      </c>
      <c r="E20" s="9">
        <f t="shared" ref="E20" si="6">SUM(C20/1000*D20)</f>
        <v>2.34</v>
      </c>
      <c r="G20" s="1"/>
      <c r="H20" s="1"/>
      <c r="I20" s="1"/>
      <c r="J20" s="2"/>
      <c r="L20" s="3"/>
      <c r="M20" s="3"/>
      <c r="N20" s="3"/>
      <c r="O20" s="3"/>
      <c r="P20" s="4"/>
      <c r="Q20" s="3"/>
      <c r="R20" s="3"/>
      <c r="S20" s="3"/>
      <c r="T20" s="4"/>
    </row>
    <row r="21" spans="2:20">
      <c r="B21" s="1" t="s">
        <v>3</v>
      </c>
      <c r="C21" s="1">
        <v>9</v>
      </c>
      <c r="D21" s="1">
        <v>740</v>
      </c>
      <c r="E21" s="2">
        <f>C21*D21/1000</f>
        <v>6.66</v>
      </c>
      <c r="G21" s="1"/>
      <c r="H21" s="1"/>
      <c r="I21" s="1"/>
      <c r="J21" s="2"/>
      <c r="L21" s="3"/>
      <c r="M21" s="3"/>
      <c r="N21" s="3"/>
      <c r="O21" s="3"/>
      <c r="P21" s="4"/>
      <c r="Q21" s="3"/>
      <c r="R21" s="3"/>
      <c r="S21" s="3"/>
      <c r="T21" s="4"/>
    </row>
    <row r="22" spans="2:20">
      <c r="B22" s="1"/>
      <c r="C22" s="1"/>
      <c r="D22" s="1"/>
      <c r="E22" s="2"/>
      <c r="G22" s="23" t="s">
        <v>9</v>
      </c>
      <c r="H22" s="23"/>
      <c r="I22" s="23"/>
      <c r="J22" s="23"/>
      <c r="L22" s="3"/>
      <c r="M22" s="3"/>
      <c r="N22" s="3"/>
      <c r="O22" s="3"/>
      <c r="P22" s="4"/>
      <c r="Q22" s="3"/>
      <c r="R22" s="3"/>
      <c r="S22" s="3"/>
      <c r="T22" s="4"/>
    </row>
    <row r="23" spans="2:20">
      <c r="B23" s="7" t="s">
        <v>37</v>
      </c>
      <c r="C23" s="7"/>
      <c r="D23" s="7"/>
      <c r="E23" s="7">
        <v>18</v>
      </c>
      <c r="G23" s="1" t="s">
        <v>33</v>
      </c>
      <c r="H23" s="1">
        <v>67</v>
      </c>
      <c r="I23" s="1">
        <v>175</v>
      </c>
      <c r="J23" s="2">
        <f>SUM(H23/1000*I23)</f>
        <v>11.725000000000001</v>
      </c>
      <c r="L23" s="3"/>
      <c r="M23" s="3"/>
      <c r="N23" s="3"/>
      <c r="O23" s="3"/>
      <c r="P23" s="4"/>
      <c r="Q23" s="21"/>
      <c r="R23" s="21"/>
      <c r="S23" s="21"/>
      <c r="T23" s="21"/>
    </row>
    <row r="24" spans="2:20">
      <c r="B24" s="1"/>
      <c r="C24" s="1"/>
      <c r="D24" s="1"/>
      <c r="E24" s="9">
        <f>SUM(E11+E15+E19+E20+E21+E23)</f>
        <v>78.823300000000003</v>
      </c>
      <c r="G24" s="1"/>
      <c r="H24" s="1"/>
      <c r="I24" s="1"/>
      <c r="J24" s="2"/>
      <c r="L24" s="3"/>
      <c r="M24" s="3"/>
      <c r="N24" s="3"/>
      <c r="O24" s="4"/>
      <c r="P24" s="3"/>
      <c r="Q24" s="3"/>
      <c r="R24" s="3"/>
      <c r="S24" s="3"/>
      <c r="T24" s="4"/>
    </row>
    <row r="25" spans="2:20">
      <c r="B25" s="22" t="s">
        <v>27</v>
      </c>
      <c r="C25" s="23"/>
      <c r="D25" s="23"/>
      <c r="E25" s="24"/>
      <c r="G25" s="1" t="s">
        <v>43</v>
      </c>
      <c r="H25" s="1">
        <v>105</v>
      </c>
      <c r="I25" s="1">
        <v>235</v>
      </c>
      <c r="J25" s="2">
        <f>SUM(H25/1000*I25)</f>
        <v>24.675000000000001</v>
      </c>
      <c r="L25" s="3"/>
      <c r="M25" s="3"/>
      <c r="N25" s="3"/>
      <c r="O25" s="4"/>
      <c r="P25" s="4"/>
      <c r="Q25" s="3"/>
      <c r="R25" s="3"/>
      <c r="S25" s="3"/>
      <c r="T25" s="4"/>
    </row>
    <row r="26" spans="2:20">
      <c r="B26" s="1" t="s">
        <v>38</v>
      </c>
      <c r="C26" s="1">
        <v>73</v>
      </c>
      <c r="D26" s="1">
        <v>50</v>
      </c>
      <c r="E26" s="2">
        <f>SUM(C26/1000*D26)</f>
        <v>3.65</v>
      </c>
      <c r="G26" s="1" t="s">
        <v>34</v>
      </c>
      <c r="H26" s="1">
        <v>15</v>
      </c>
      <c r="I26" s="1">
        <v>83.75</v>
      </c>
      <c r="J26" s="2">
        <f t="shared" ref="J26:J30" si="7">SUM(H26/1000*I26)</f>
        <v>1.2562499999999999</v>
      </c>
      <c r="L26" s="3"/>
      <c r="M26" s="3"/>
      <c r="N26" s="3"/>
      <c r="O26" s="4"/>
      <c r="P26" s="4"/>
      <c r="Q26" s="3"/>
      <c r="R26" s="3"/>
      <c r="S26" s="3"/>
      <c r="T26" s="4"/>
    </row>
    <row r="27" spans="2:20">
      <c r="B27" s="1" t="s">
        <v>1</v>
      </c>
      <c r="C27" s="1">
        <v>6</v>
      </c>
      <c r="D27" s="1">
        <v>157.61000000000001</v>
      </c>
      <c r="E27" s="2">
        <f t="shared" ref="E27:E28" si="8">SUM(C27/1000*D27)</f>
        <v>0.94566000000000006</v>
      </c>
      <c r="G27" s="1" t="s">
        <v>16</v>
      </c>
      <c r="H27" s="1">
        <v>4.5</v>
      </c>
      <c r="I27" s="1">
        <v>275</v>
      </c>
      <c r="J27" s="2">
        <f t="shared" si="7"/>
        <v>1.2374999999999998</v>
      </c>
      <c r="L27" s="3"/>
      <c r="M27" s="3"/>
      <c r="N27" s="3"/>
      <c r="O27" s="4"/>
      <c r="P27" s="4"/>
      <c r="Q27" s="3"/>
      <c r="R27" s="3"/>
      <c r="S27" s="3"/>
      <c r="T27" s="4"/>
    </row>
    <row r="28" spans="2:20">
      <c r="B28" s="1" t="s">
        <v>24</v>
      </c>
      <c r="C28" s="1">
        <v>0.5</v>
      </c>
      <c r="D28" s="1">
        <v>18.5</v>
      </c>
      <c r="E28" s="2">
        <f t="shared" si="8"/>
        <v>9.2499999999999995E-3</v>
      </c>
      <c r="G28" s="1" t="s">
        <v>24</v>
      </c>
      <c r="H28" s="1">
        <v>1</v>
      </c>
      <c r="I28" s="1">
        <v>18.5</v>
      </c>
      <c r="J28" s="2">
        <f t="shared" si="7"/>
        <v>1.8499999999999999E-2</v>
      </c>
      <c r="L28" s="3"/>
      <c r="M28" s="3"/>
      <c r="N28" s="3"/>
      <c r="O28" s="4"/>
      <c r="P28" s="4"/>
      <c r="Q28" s="3"/>
      <c r="R28" s="3"/>
      <c r="S28" s="3"/>
      <c r="T28" s="4"/>
    </row>
    <row r="29" spans="2:20">
      <c r="B29" s="1"/>
      <c r="C29" s="1"/>
      <c r="D29" s="1"/>
      <c r="E29" s="2">
        <f>SUM(E26:E28)</f>
        <v>4.6049099999999994</v>
      </c>
      <c r="G29" s="1" t="s">
        <v>2</v>
      </c>
      <c r="H29" s="1">
        <v>1.6</v>
      </c>
      <c r="I29" s="1">
        <v>960</v>
      </c>
      <c r="J29" s="2">
        <f t="shared" si="7"/>
        <v>1.536</v>
      </c>
      <c r="L29" s="3"/>
      <c r="M29" s="3"/>
      <c r="N29" s="3"/>
      <c r="O29" s="4"/>
      <c r="P29" s="4"/>
      <c r="Q29" s="3"/>
      <c r="R29" s="3"/>
      <c r="S29" s="3"/>
      <c r="T29" s="4"/>
    </row>
    <row r="30" spans="2:20">
      <c r="B30" s="1" t="s">
        <v>23</v>
      </c>
      <c r="C30" s="1">
        <v>90</v>
      </c>
      <c r="D30" s="1">
        <v>335</v>
      </c>
      <c r="E30" s="2">
        <f>SUM(C30/1000*D30)</f>
        <v>30.15</v>
      </c>
      <c r="G30" s="1" t="s">
        <v>2</v>
      </c>
      <c r="H30" s="1">
        <v>5</v>
      </c>
      <c r="I30" s="1">
        <v>960</v>
      </c>
      <c r="J30" s="2">
        <f t="shared" si="7"/>
        <v>4.8</v>
      </c>
      <c r="L30" s="3"/>
      <c r="M30" s="3"/>
      <c r="N30" s="3"/>
      <c r="O30" s="4"/>
      <c r="P30" s="4"/>
      <c r="Q30" s="3"/>
      <c r="R30" s="3"/>
      <c r="S30" s="3"/>
      <c r="T30" s="4"/>
    </row>
    <row r="31" spans="2:20">
      <c r="B31" s="7" t="s">
        <v>21</v>
      </c>
      <c r="C31" s="1">
        <v>27</v>
      </c>
      <c r="D31" s="1">
        <v>46</v>
      </c>
      <c r="E31" s="2">
        <f t="shared" ref="E31:E36" si="9">SUM(C31/1000*D31)</f>
        <v>1.242</v>
      </c>
      <c r="G31" s="1"/>
      <c r="H31" s="1"/>
      <c r="I31" s="1"/>
      <c r="J31" s="2">
        <f>SUM(J25:J30)</f>
        <v>33.523250000000004</v>
      </c>
      <c r="L31" s="3"/>
      <c r="M31" s="3"/>
      <c r="N31" s="3"/>
      <c r="O31" s="4"/>
      <c r="P31" s="4"/>
      <c r="Q31" s="3"/>
      <c r="R31" s="3"/>
      <c r="S31" s="3"/>
      <c r="T31" s="4"/>
    </row>
    <row r="32" spans="2:20">
      <c r="B32" s="7" t="s">
        <v>16</v>
      </c>
      <c r="C32" s="1">
        <v>9</v>
      </c>
      <c r="D32" s="1">
        <v>275</v>
      </c>
      <c r="E32" s="2">
        <f t="shared" si="9"/>
        <v>2.4749999999999996</v>
      </c>
      <c r="G32" s="1" t="s">
        <v>28</v>
      </c>
      <c r="H32" s="1">
        <v>194</v>
      </c>
      <c r="I32" s="1">
        <v>60</v>
      </c>
      <c r="J32" s="2">
        <f>SUM(H32/1000*I32)</f>
        <v>11.64</v>
      </c>
      <c r="L32" s="3"/>
      <c r="M32" s="3"/>
      <c r="N32" s="3"/>
      <c r="O32" s="4"/>
      <c r="P32" s="3"/>
      <c r="Q32" s="3"/>
      <c r="R32" s="3"/>
      <c r="S32" s="3"/>
      <c r="T32" s="3"/>
    </row>
    <row r="33" spans="2:20">
      <c r="B33" s="14" t="s">
        <v>34</v>
      </c>
      <c r="C33" s="10">
        <v>16</v>
      </c>
      <c r="D33" s="10">
        <v>83.75</v>
      </c>
      <c r="E33" s="2">
        <f t="shared" si="9"/>
        <v>1.34</v>
      </c>
      <c r="G33" s="1" t="s">
        <v>2</v>
      </c>
      <c r="H33" s="1">
        <v>6.7</v>
      </c>
      <c r="I33" s="1">
        <v>960</v>
      </c>
      <c r="J33" s="2">
        <f t="shared" ref="J33:J35" si="10">SUM(H33/1000*I33)</f>
        <v>6.4320000000000004</v>
      </c>
      <c r="L33" s="3"/>
      <c r="M33" s="3"/>
      <c r="N33" s="3"/>
      <c r="O33" s="4"/>
      <c r="P33" s="4"/>
      <c r="Q33" s="3"/>
      <c r="R33" s="3"/>
      <c r="S33" s="3"/>
      <c r="T33" s="4"/>
    </row>
    <row r="34" spans="2:20">
      <c r="B34" s="14" t="s">
        <v>1</v>
      </c>
      <c r="C34" s="10">
        <v>9</v>
      </c>
      <c r="D34" s="10">
        <v>157.61000000000001</v>
      </c>
      <c r="E34" s="2">
        <f t="shared" si="9"/>
        <v>1.41849</v>
      </c>
      <c r="G34" s="1" t="s">
        <v>22</v>
      </c>
      <c r="H34" s="1">
        <v>3</v>
      </c>
      <c r="I34" s="1">
        <v>640</v>
      </c>
      <c r="J34" s="2">
        <f t="shared" si="10"/>
        <v>1.92</v>
      </c>
      <c r="L34" s="3"/>
      <c r="M34" s="3"/>
      <c r="N34" s="3"/>
      <c r="O34" s="4"/>
      <c r="P34" s="3"/>
      <c r="Q34" s="3"/>
      <c r="R34" s="3"/>
      <c r="S34" s="3"/>
      <c r="T34" s="4"/>
    </row>
    <row r="35" spans="2:20">
      <c r="B35" s="14" t="s">
        <v>24</v>
      </c>
      <c r="C35" s="10">
        <v>0.5</v>
      </c>
      <c r="D35" s="10">
        <v>18.5</v>
      </c>
      <c r="E35" s="2">
        <f t="shared" si="9"/>
        <v>9.2499999999999995E-3</v>
      </c>
      <c r="G35" s="1" t="s">
        <v>24</v>
      </c>
      <c r="H35" s="1">
        <v>1</v>
      </c>
      <c r="I35" s="1">
        <v>18.5</v>
      </c>
      <c r="J35" s="2">
        <f t="shared" si="10"/>
        <v>1.8499999999999999E-2</v>
      </c>
      <c r="L35" s="3"/>
      <c r="M35" s="3"/>
      <c r="N35" s="3"/>
      <c r="O35" s="4"/>
      <c r="P35" s="4"/>
      <c r="Q35" s="3"/>
      <c r="R35" s="3"/>
      <c r="S35" s="3"/>
      <c r="T35" s="4"/>
    </row>
    <row r="36" spans="2:20">
      <c r="B36" s="14" t="s">
        <v>2</v>
      </c>
      <c r="C36" s="10">
        <v>5</v>
      </c>
      <c r="D36" s="10">
        <v>960</v>
      </c>
      <c r="E36" s="2">
        <f t="shared" si="9"/>
        <v>4.8</v>
      </c>
      <c r="G36" s="1"/>
      <c r="H36" s="1"/>
      <c r="I36" s="1"/>
      <c r="J36" s="9">
        <f>SUM(J32:J35)</f>
        <v>20.010500000000004</v>
      </c>
      <c r="L36" s="3"/>
      <c r="M36" s="3"/>
      <c r="N36" s="3"/>
      <c r="O36" s="4"/>
      <c r="P36" s="4"/>
      <c r="Q36" s="3"/>
      <c r="R36" s="3"/>
      <c r="S36" s="3"/>
      <c r="T36" s="4"/>
    </row>
    <row r="37" spans="2:20">
      <c r="B37" s="7"/>
      <c r="C37" s="10"/>
      <c r="D37" s="10"/>
      <c r="E37" s="17">
        <f>SUM(E30:E36)</f>
        <v>41.434739999999998</v>
      </c>
      <c r="G37" s="1" t="s">
        <v>41</v>
      </c>
      <c r="H37" s="1">
        <v>25</v>
      </c>
      <c r="I37" s="1">
        <v>110</v>
      </c>
      <c r="J37" s="9">
        <f>SUM(H37/1000*I37)</f>
        <v>2.75</v>
      </c>
      <c r="L37" s="3"/>
      <c r="M37" s="3"/>
      <c r="N37" s="3"/>
      <c r="O37" s="4"/>
      <c r="P37" s="4"/>
      <c r="Q37" s="6"/>
      <c r="R37" s="3"/>
      <c r="S37" s="3"/>
      <c r="T37" s="4"/>
    </row>
    <row r="38" spans="2:20">
      <c r="B38" s="1" t="s">
        <v>29</v>
      </c>
      <c r="C38" s="1">
        <v>69</v>
      </c>
      <c r="D38" s="1">
        <v>62.5</v>
      </c>
      <c r="E38" s="9">
        <f>SUM(C38/1000*D38)</f>
        <v>4.3125</v>
      </c>
      <c r="G38" s="1" t="s">
        <v>0</v>
      </c>
      <c r="H38" s="1">
        <v>15</v>
      </c>
      <c r="I38" s="1">
        <v>71</v>
      </c>
      <c r="J38" s="9">
        <f>SUM(H38/1000*I38)</f>
        <v>1.0649999999999999</v>
      </c>
      <c r="L38" s="3"/>
      <c r="M38" s="3"/>
      <c r="N38" s="3"/>
      <c r="O38" s="4"/>
      <c r="Q38" s="3"/>
      <c r="R38" s="3"/>
      <c r="S38" s="3"/>
      <c r="T38" s="4"/>
    </row>
    <row r="39" spans="2:20">
      <c r="B39" s="1" t="s">
        <v>2</v>
      </c>
      <c r="C39" s="1">
        <v>6.7</v>
      </c>
      <c r="D39" s="1">
        <v>960</v>
      </c>
      <c r="E39" s="9">
        <f t="shared" ref="E39:E40" si="11">SUM(C39/1000*D39)</f>
        <v>6.4320000000000004</v>
      </c>
      <c r="G39" s="1" t="s">
        <v>25</v>
      </c>
      <c r="H39" s="1">
        <v>0.05</v>
      </c>
      <c r="I39" s="1">
        <v>7000</v>
      </c>
      <c r="J39" s="2">
        <f t="shared" ref="J39" si="12">SUM(H39/1000*I39)</f>
        <v>0.35000000000000003</v>
      </c>
      <c r="L39" s="3"/>
      <c r="M39" s="3"/>
      <c r="N39" s="3"/>
      <c r="O39" s="4"/>
      <c r="Q39" s="3"/>
      <c r="R39" s="3"/>
      <c r="S39" s="3"/>
      <c r="T39" s="3"/>
    </row>
    <row r="40" spans="2:20">
      <c r="B40" s="1" t="s">
        <v>24</v>
      </c>
      <c r="C40" s="1">
        <v>0.5</v>
      </c>
      <c r="D40" s="1">
        <v>18.5</v>
      </c>
      <c r="E40" s="9">
        <f t="shared" si="11"/>
        <v>9.2499999999999995E-3</v>
      </c>
      <c r="G40" s="1"/>
      <c r="H40" s="1"/>
      <c r="I40" s="1"/>
      <c r="J40" s="9">
        <f>SUM(J37:J39)</f>
        <v>4.165</v>
      </c>
      <c r="L40" s="3"/>
      <c r="M40" s="3"/>
      <c r="N40" s="3"/>
      <c r="O40" s="4"/>
    </row>
    <row r="41" spans="2:20">
      <c r="B41" s="1"/>
      <c r="C41" s="1"/>
      <c r="D41" s="1"/>
      <c r="E41" s="9">
        <f>SUM(E38:E40)</f>
        <v>10.75375</v>
      </c>
      <c r="G41" s="1" t="s">
        <v>36</v>
      </c>
      <c r="H41" s="1">
        <v>30</v>
      </c>
      <c r="I41" s="1">
        <v>78</v>
      </c>
      <c r="J41" s="9">
        <f>SUM(H41/1000*I41)</f>
        <v>2.34</v>
      </c>
      <c r="L41" s="3"/>
      <c r="M41" s="3"/>
      <c r="N41" s="3"/>
      <c r="O41" s="4"/>
    </row>
    <row r="42" spans="2:20">
      <c r="B42" s="1" t="s">
        <v>4</v>
      </c>
      <c r="C42" s="1">
        <v>1</v>
      </c>
      <c r="D42" s="1">
        <v>390</v>
      </c>
      <c r="E42" s="1">
        <f>SUM(C42/1000*D42)</f>
        <v>0.39</v>
      </c>
      <c r="G42" s="1" t="s">
        <v>47</v>
      </c>
      <c r="H42" s="1"/>
      <c r="I42" s="1"/>
      <c r="J42" s="2">
        <v>7.06</v>
      </c>
      <c r="L42" s="3"/>
      <c r="M42" s="3"/>
      <c r="N42" s="3"/>
      <c r="O42" s="4"/>
    </row>
    <row r="43" spans="2:20">
      <c r="B43" s="1" t="s">
        <v>0</v>
      </c>
      <c r="C43" s="1">
        <v>15</v>
      </c>
      <c r="D43" s="1">
        <v>71</v>
      </c>
      <c r="E43" s="2">
        <f t="shared" ref="E43:E44" si="13">SUM(C43/1000*D43)</f>
        <v>1.0649999999999999</v>
      </c>
      <c r="G43" s="1"/>
      <c r="H43" s="1"/>
      <c r="I43" s="1"/>
      <c r="J43" s="2"/>
      <c r="L43" s="3"/>
      <c r="M43" s="3"/>
      <c r="N43" s="3"/>
      <c r="O43" s="4"/>
    </row>
    <row r="44" spans="2:20">
      <c r="B44" s="1" t="s">
        <v>25</v>
      </c>
      <c r="C44" s="1">
        <v>0.05</v>
      </c>
      <c r="D44" s="1">
        <v>7000</v>
      </c>
      <c r="E44" s="2">
        <f t="shared" si="13"/>
        <v>0.35000000000000003</v>
      </c>
      <c r="G44" s="1"/>
      <c r="H44" s="1"/>
      <c r="I44" s="1"/>
      <c r="J44" s="2"/>
      <c r="L44" s="3"/>
      <c r="M44" s="3"/>
      <c r="N44" s="3"/>
      <c r="O44" s="4"/>
    </row>
    <row r="45" spans="2:20">
      <c r="B45" s="1"/>
      <c r="C45" s="1"/>
      <c r="D45" s="1"/>
      <c r="E45" s="2">
        <f>SUM(E42:E44)</f>
        <v>1.8050000000000002</v>
      </c>
      <c r="G45" s="1"/>
      <c r="H45" s="1"/>
      <c r="I45" s="1"/>
      <c r="J45" s="2"/>
      <c r="L45" s="3"/>
      <c r="M45" s="3"/>
      <c r="N45" s="3"/>
      <c r="O45" s="4"/>
    </row>
    <row r="46" spans="2:20">
      <c r="B46" s="1" t="s">
        <v>36</v>
      </c>
      <c r="C46" s="1">
        <v>29.9</v>
      </c>
      <c r="D46" s="1">
        <v>78</v>
      </c>
      <c r="E46" s="2">
        <f>SUM(C46/1000*D46)</f>
        <v>2.3321999999999998</v>
      </c>
      <c r="G46" s="1"/>
      <c r="H46" s="1"/>
      <c r="I46" s="1"/>
      <c r="J46" s="2">
        <f>SUM(J23+J31+J36+J40+J41+J42+J44)</f>
        <v>78.823750000000018</v>
      </c>
      <c r="L46" s="3"/>
      <c r="M46" s="3"/>
      <c r="N46" s="3"/>
      <c r="O46" s="4"/>
    </row>
    <row r="47" spans="2:20">
      <c r="B47" s="1" t="s">
        <v>2</v>
      </c>
      <c r="C47" s="1">
        <v>9</v>
      </c>
      <c r="D47" s="1">
        <v>960</v>
      </c>
      <c r="E47" s="2">
        <f>SUM(C47/1000*D47)</f>
        <v>8.6399999999999988</v>
      </c>
      <c r="G47" s="1"/>
      <c r="H47" s="1"/>
      <c r="I47" s="1"/>
      <c r="J47" s="2"/>
      <c r="L47" s="3"/>
      <c r="M47" s="3"/>
      <c r="N47" s="3"/>
      <c r="O47" s="4"/>
    </row>
    <row r="48" spans="2:20">
      <c r="B48" s="1" t="s">
        <v>3</v>
      </c>
      <c r="C48" s="1">
        <v>12.5</v>
      </c>
      <c r="D48" s="1">
        <v>740</v>
      </c>
      <c r="E48" s="2">
        <f>SUM(C48/1000*D48)</f>
        <v>9.25</v>
      </c>
      <c r="G48" s="1"/>
      <c r="H48" s="1"/>
      <c r="I48" s="1"/>
      <c r="J48" s="2"/>
      <c r="L48" s="3"/>
      <c r="M48" s="3"/>
      <c r="N48" s="3"/>
      <c r="O48" s="4"/>
    </row>
    <row r="49" spans="2:18">
      <c r="B49" s="1"/>
      <c r="C49" s="1"/>
      <c r="D49" s="1"/>
      <c r="E49" s="2">
        <f>SUM(E29+E37+E41+E45+E46+E47+E48)</f>
        <v>78.820599999999985</v>
      </c>
      <c r="G49" s="1"/>
      <c r="H49" s="1"/>
      <c r="I49" s="1"/>
      <c r="J49" s="2"/>
      <c r="L49" s="3"/>
      <c r="M49" s="3"/>
      <c r="N49" s="3"/>
      <c r="O49" s="4"/>
    </row>
    <row r="50" spans="2:18">
      <c r="B50" s="1"/>
      <c r="C50" s="1"/>
      <c r="D50" s="1"/>
      <c r="E50" s="2"/>
      <c r="G50" s="1"/>
      <c r="H50" s="1"/>
      <c r="I50" s="1"/>
      <c r="J50" s="2"/>
      <c r="K50" s="11"/>
      <c r="L50" s="3"/>
      <c r="M50" s="3"/>
      <c r="N50" s="3"/>
      <c r="O50" s="4"/>
    </row>
    <row r="51" spans="2:18">
      <c r="F51" t="s">
        <v>42</v>
      </c>
      <c r="G51" s="3"/>
      <c r="H51" s="3"/>
      <c r="I51" s="3"/>
      <c r="J51" s="3"/>
      <c r="L51" s="3"/>
      <c r="M51" s="3"/>
      <c r="N51" s="3"/>
      <c r="O51" s="4"/>
    </row>
    <row r="52" spans="2:18">
      <c r="B52" s="22" t="s">
        <v>10</v>
      </c>
      <c r="C52" s="23"/>
      <c r="D52" s="23"/>
      <c r="E52" s="24"/>
      <c r="G52" s="22" t="s">
        <v>13</v>
      </c>
      <c r="H52" s="23"/>
      <c r="I52" s="23"/>
      <c r="J52" s="24"/>
      <c r="L52" s="3"/>
      <c r="M52" s="3"/>
      <c r="N52" s="3"/>
      <c r="O52" s="4"/>
    </row>
    <row r="53" spans="2:18">
      <c r="B53" s="1"/>
      <c r="C53" s="1"/>
      <c r="D53" s="1"/>
      <c r="E53" s="2"/>
      <c r="G53" s="1"/>
      <c r="H53" s="1"/>
      <c r="I53" s="1"/>
      <c r="J53" s="2"/>
      <c r="L53" s="3"/>
      <c r="M53" s="3"/>
      <c r="N53" s="3"/>
      <c r="O53" s="4"/>
      <c r="P53" s="3"/>
      <c r="Q53" s="3"/>
      <c r="R53" s="3"/>
    </row>
    <row r="54" spans="2:18">
      <c r="B54" s="1"/>
      <c r="C54" s="1"/>
      <c r="D54" s="1"/>
      <c r="E54" s="2"/>
      <c r="G54" s="1"/>
      <c r="H54" s="1"/>
      <c r="I54" s="1"/>
      <c r="J54" s="2"/>
      <c r="L54" s="3"/>
      <c r="M54" s="3"/>
      <c r="N54" s="3"/>
      <c r="O54" s="4"/>
      <c r="P54" s="3"/>
      <c r="Q54" s="3"/>
      <c r="R54" s="3"/>
    </row>
    <row r="55" spans="2:18">
      <c r="B55" s="1"/>
      <c r="C55" s="1"/>
      <c r="D55" s="1"/>
      <c r="E55" s="2"/>
      <c r="G55" s="7"/>
      <c r="H55" s="7"/>
      <c r="I55" s="7"/>
      <c r="J55" s="2"/>
      <c r="L55" s="13"/>
      <c r="M55" s="13"/>
      <c r="N55" s="13"/>
      <c r="O55" s="4"/>
      <c r="P55" s="3"/>
      <c r="Q55" s="3"/>
      <c r="R55" s="3"/>
    </row>
    <row r="56" spans="2:18">
      <c r="B56" s="10"/>
      <c r="C56" s="10"/>
      <c r="D56" s="1"/>
      <c r="E56" s="2"/>
      <c r="G56" s="1" t="s">
        <v>18</v>
      </c>
      <c r="H56" s="1">
        <v>122</v>
      </c>
      <c r="I56" s="1">
        <v>290</v>
      </c>
      <c r="J56" s="9">
        <f>SUM(H56/1000*I56)</f>
        <v>35.380000000000003</v>
      </c>
      <c r="L56" s="13"/>
      <c r="M56" s="13"/>
      <c r="N56" s="13"/>
      <c r="O56" s="15"/>
      <c r="P56" s="3"/>
      <c r="Q56" s="3"/>
      <c r="R56" s="3"/>
    </row>
    <row r="57" spans="2:18">
      <c r="B57" s="10"/>
      <c r="C57" s="10"/>
      <c r="D57" s="1"/>
      <c r="E57" s="2"/>
      <c r="G57" s="1" t="s">
        <v>17</v>
      </c>
      <c r="H57" s="1">
        <v>8.4</v>
      </c>
      <c r="I57" s="1">
        <v>64.28</v>
      </c>
      <c r="J57" s="9">
        <f t="shared" ref="J57:J63" si="14">SUM(H57/1000*I57)</f>
        <v>0.5399520000000001</v>
      </c>
      <c r="L57" s="3"/>
      <c r="M57" s="3"/>
      <c r="N57" s="3"/>
      <c r="O57" s="4"/>
      <c r="P57" s="3"/>
      <c r="Q57" s="3"/>
      <c r="R57" s="3"/>
    </row>
    <row r="58" spans="2:18">
      <c r="B58" s="1" t="s">
        <v>53</v>
      </c>
      <c r="C58" s="1">
        <v>32.4</v>
      </c>
      <c r="D58" s="1">
        <v>230</v>
      </c>
      <c r="E58" s="2">
        <f>SUM(C58/1000*D58)</f>
        <v>7.452</v>
      </c>
      <c r="G58" s="1" t="s">
        <v>16</v>
      </c>
      <c r="H58" s="1">
        <v>4</v>
      </c>
      <c r="I58" s="1">
        <v>275</v>
      </c>
      <c r="J58" s="9">
        <f t="shared" si="14"/>
        <v>1.1000000000000001</v>
      </c>
      <c r="L58" s="3"/>
      <c r="M58" s="3"/>
      <c r="N58" s="3"/>
      <c r="O58" s="4"/>
      <c r="P58" s="3"/>
      <c r="Q58" s="3"/>
      <c r="R58" s="3"/>
    </row>
    <row r="59" spans="2:18">
      <c r="B59" s="1"/>
      <c r="C59" s="1"/>
      <c r="D59" s="1"/>
      <c r="E59" s="2"/>
      <c r="G59" s="1" t="s">
        <v>0</v>
      </c>
      <c r="H59" s="1">
        <v>8.4</v>
      </c>
      <c r="I59" s="1">
        <v>71</v>
      </c>
      <c r="J59" s="9">
        <f t="shared" si="14"/>
        <v>0.59640000000000004</v>
      </c>
      <c r="L59" s="3"/>
      <c r="M59" s="3"/>
      <c r="N59" s="3"/>
      <c r="O59" s="4"/>
      <c r="P59" s="3"/>
      <c r="Q59" s="3"/>
      <c r="R59" s="3"/>
    </row>
    <row r="60" spans="2:18">
      <c r="B60" s="1" t="s">
        <v>44</v>
      </c>
      <c r="C60" s="1">
        <v>134.4</v>
      </c>
      <c r="D60" s="1">
        <v>230</v>
      </c>
      <c r="E60" s="2">
        <f>SUM(C60/1000*D60)</f>
        <v>30.912000000000006</v>
      </c>
      <c r="G60" s="1" t="s">
        <v>19</v>
      </c>
      <c r="H60" s="1">
        <v>4.5</v>
      </c>
      <c r="I60" s="1">
        <v>292.06</v>
      </c>
      <c r="J60" s="9">
        <f t="shared" si="14"/>
        <v>1.3142699999999998</v>
      </c>
      <c r="L60" s="3"/>
      <c r="M60" s="3"/>
      <c r="N60" s="3"/>
      <c r="O60" s="4"/>
      <c r="P60" s="3"/>
      <c r="Q60" s="3"/>
      <c r="R60" s="3"/>
    </row>
    <row r="61" spans="2:18">
      <c r="B61" s="1" t="s">
        <v>1</v>
      </c>
      <c r="C61" s="1">
        <v>10.5</v>
      </c>
      <c r="D61" s="1">
        <v>157.61000000000001</v>
      </c>
      <c r="E61" s="2">
        <f t="shared" ref="E61:E65" si="15">SUM(C61/1000*D61)</f>
        <v>1.6549050000000003</v>
      </c>
      <c r="G61" s="1" t="s">
        <v>31</v>
      </c>
      <c r="H61" s="1">
        <v>4.5</v>
      </c>
      <c r="I61" s="1">
        <v>145</v>
      </c>
      <c r="J61" s="9">
        <f t="shared" si="14"/>
        <v>0.65249999999999997</v>
      </c>
      <c r="L61" s="3"/>
      <c r="M61" s="3"/>
      <c r="N61" s="3"/>
      <c r="O61" s="4"/>
      <c r="P61" s="3"/>
      <c r="Q61" s="3"/>
      <c r="R61" s="3"/>
    </row>
    <row r="62" spans="2:18">
      <c r="B62" s="1" t="s">
        <v>21</v>
      </c>
      <c r="C62" s="1">
        <v>22.2</v>
      </c>
      <c r="D62" s="1">
        <v>46</v>
      </c>
      <c r="E62" s="2">
        <f t="shared" si="15"/>
        <v>1.0212000000000001</v>
      </c>
      <c r="G62" s="1" t="s">
        <v>2</v>
      </c>
      <c r="H62" s="1">
        <v>4.5</v>
      </c>
      <c r="I62" s="1">
        <v>960</v>
      </c>
      <c r="J62" s="9">
        <f t="shared" si="14"/>
        <v>4.3199999999999994</v>
      </c>
      <c r="L62" s="3"/>
      <c r="M62" s="3"/>
      <c r="N62" s="3"/>
      <c r="O62" s="4"/>
      <c r="P62" s="3"/>
      <c r="Q62" s="3"/>
      <c r="R62" s="3"/>
    </row>
    <row r="63" spans="2:18">
      <c r="B63" s="1" t="s">
        <v>15</v>
      </c>
      <c r="C63" s="1">
        <v>14</v>
      </c>
      <c r="D63" s="1">
        <v>40</v>
      </c>
      <c r="E63" s="2">
        <f t="shared" si="15"/>
        <v>0.56000000000000005</v>
      </c>
      <c r="G63" s="1" t="s">
        <v>32</v>
      </c>
      <c r="H63" s="1">
        <v>10</v>
      </c>
      <c r="I63" s="1">
        <v>328.95</v>
      </c>
      <c r="J63" s="9">
        <f t="shared" si="14"/>
        <v>3.2894999999999999</v>
      </c>
      <c r="L63" s="3"/>
      <c r="M63" s="3"/>
      <c r="N63" s="3"/>
      <c r="O63" s="4"/>
      <c r="P63" s="3"/>
      <c r="Q63" s="3"/>
      <c r="R63" s="3"/>
    </row>
    <row r="64" spans="2:18">
      <c r="B64" s="1" t="s">
        <v>5</v>
      </c>
      <c r="C64" s="1">
        <v>49</v>
      </c>
      <c r="D64" s="1">
        <v>106.25</v>
      </c>
      <c r="E64" s="2">
        <f t="shared" si="15"/>
        <v>5.2062499999999998</v>
      </c>
      <c r="G64" s="1"/>
      <c r="H64" s="1"/>
      <c r="I64" s="1"/>
      <c r="J64" s="9">
        <f>SUM(J56:J63)</f>
        <v>47.192622000000007</v>
      </c>
      <c r="L64" s="3"/>
      <c r="M64" s="3"/>
      <c r="N64" s="3"/>
      <c r="O64" s="4"/>
      <c r="P64" s="3"/>
      <c r="Q64" s="3"/>
      <c r="R64" s="3"/>
    </row>
    <row r="65" spans="2:18">
      <c r="B65" s="1" t="s">
        <v>24</v>
      </c>
      <c r="C65" s="1">
        <v>1</v>
      </c>
      <c r="D65" s="1">
        <v>18.5</v>
      </c>
      <c r="E65" s="2">
        <f t="shared" si="15"/>
        <v>1.8499999999999999E-2</v>
      </c>
      <c r="G65" s="1" t="s">
        <v>4</v>
      </c>
      <c r="H65" s="1">
        <v>1</v>
      </c>
      <c r="I65" s="1">
        <v>390</v>
      </c>
      <c r="J65" s="8">
        <f>SUM(H65/1000*I65)</f>
        <v>0.39</v>
      </c>
      <c r="L65" s="3"/>
      <c r="M65" s="3"/>
      <c r="N65" s="3"/>
      <c r="O65" s="4"/>
      <c r="P65" s="13"/>
      <c r="Q65" s="13"/>
      <c r="R65" s="13"/>
    </row>
    <row r="66" spans="2:18">
      <c r="B66" s="1"/>
      <c r="C66" s="1"/>
      <c r="D66" s="1"/>
      <c r="E66" s="2">
        <f>SUM(E60:E65)</f>
        <v>39.372855000000008</v>
      </c>
      <c r="G66" s="1" t="s">
        <v>0</v>
      </c>
      <c r="H66" s="1">
        <v>15</v>
      </c>
      <c r="I66" s="1">
        <v>71</v>
      </c>
      <c r="J66" s="9">
        <f t="shared" ref="J66:J67" si="16">SUM(H66/1000*I66)</f>
        <v>1.0649999999999999</v>
      </c>
      <c r="L66" s="3"/>
      <c r="M66" s="3"/>
      <c r="N66" s="3"/>
      <c r="O66" s="3"/>
      <c r="P66" s="3"/>
      <c r="Q66" s="3"/>
      <c r="R66" s="4"/>
    </row>
    <row r="67" spans="2:18">
      <c r="B67" s="1" t="s">
        <v>4</v>
      </c>
      <c r="C67" s="1">
        <v>1</v>
      </c>
      <c r="D67" s="1">
        <v>390</v>
      </c>
      <c r="E67" s="8">
        <f>SUM(C67/1000*D67)</f>
        <v>0.39</v>
      </c>
      <c r="G67" s="1" t="s">
        <v>25</v>
      </c>
      <c r="H67" s="1">
        <v>0.05</v>
      </c>
      <c r="I67" s="1">
        <v>7000</v>
      </c>
      <c r="J67" s="9">
        <f t="shared" si="16"/>
        <v>0.35000000000000003</v>
      </c>
      <c r="L67" s="3"/>
      <c r="M67" s="3"/>
      <c r="N67" s="3"/>
      <c r="O67" s="4"/>
      <c r="P67" s="3"/>
      <c r="Q67" s="3"/>
      <c r="R67" s="4"/>
    </row>
    <row r="68" spans="2:18">
      <c r="B68" s="1" t="s">
        <v>0</v>
      </c>
      <c r="C68" s="1">
        <v>15</v>
      </c>
      <c r="D68" s="1">
        <v>71</v>
      </c>
      <c r="E68" s="9">
        <f t="shared" ref="E68:E69" si="17">SUM(C68/1000*D68)</f>
        <v>1.0649999999999999</v>
      </c>
      <c r="G68" s="1"/>
      <c r="H68" s="1"/>
      <c r="I68" s="1"/>
      <c r="J68" s="9">
        <f>SUM(J65:J67)</f>
        <v>1.8050000000000002</v>
      </c>
      <c r="L68" s="3"/>
      <c r="M68" s="3"/>
      <c r="N68" s="3"/>
      <c r="O68" s="4"/>
      <c r="P68" s="3"/>
      <c r="Q68" s="3"/>
      <c r="R68" s="4"/>
    </row>
    <row r="69" spans="2:18">
      <c r="B69" s="1" t="s">
        <v>25</v>
      </c>
      <c r="C69" s="1">
        <v>0.05</v>
      </c>
      <c r="D69" s="1">
        <v>7000</v>
      </c>
      <c r="E69" s="2">
        <f t="shared" si="17"/>
        <v>0.35000000000000003</v>
      </c>
      <c r="G69" s="1" t="s">
        <v>36</v>
      </c>
      <c r="H69" s="1">
        <v>30</v>
      </c>
      <c r="I69" s="1">
        <v>78</v>
      </c>
      <c r="J69" s="9">
        <f t="shared" ref="J69" si="18">SUM(H69/1000*I69)</f>
        <v>2.34</v>
      </c>
      <c r="L69" s="3"/>
      <c r="M69" s="3"/>
      <c r="N69" s="3"/>
      <c r="O69" s="4"/>
      <c r="P69" s="3"/>
      <c r="Q69" s="3"/>
      <c r="R69" s="4"/>
    </row>
    <row r="70" spans="2:18">
      <c r="B70" s="1"/>
      <c r="C70" s="1"/>
      <c r="D70" s="1"/>
      <c r="E70" s="9">
        <f>SUM(E67:E69)</f>
        <v>1.8050000000000002</v>
      </c>
      <c r="G70" s="1"/>
      <c r="H70" s="1"/>
      <c r="I70" s="1"/>
      <c r="J70" s="9"/>
      <c r="L70" s="3"/>
      <c r="M70" s="3"/>
      <c r="N70" s="3"/>
      <c r="O70" s="4"/>
      <c r="P70" s="3"/>
      <c r="Q70" s="3"/>
      <c r="R70" s="4"/>
    </row>
    <row r="71" spans="2:18">
      <c r="B71" s="1" t="s">
        <v>26</v>
      </c>
      <c r="C71" s="1">
        <v>30</v>
      </c>
      <c r="D71" s="1">
        <v>63</v>
      </c>
      <c r="E71" s="2">
        <f t="shared" ref="E71" si="19">SUM(C71/1000*D71)</f>
        <v>1.89</v>
      </c>
      <c r="G71" s="1" t="s">
        <v>30</v>
      </c>
      <c r="H71" s="1"/>
      <c r="I71" s="1"/>
      <c r="J71" s="9">
        <v>27.48</v>
      </c>
      <c r="L71" s="3"/>
      <c r="M71" s="3"/>
      <c r="N71" s="3"/>
      <c r="O71" s="4"/>
      <c r="P71" s="3"/>
      <c r="Q71" s="3"/>
      <c r="R71" s="4"/>
    </row>
    <row r="72" spans="2:18">
      <c r="B72" s="10" t="s">
        <v>30</v>
      </c>
      <c r="C72" s="1"/>
      <c r="D72" s="1"/>
      <c r="E72" s="2">
        <v>28.3</v>
      </c>
      <c r="G72" s="1"/>
      <c r="H72" s="1"/>
      <c r="I72" s="1"/>
      <c r="J72" s="9"/>
      <c r="L72" s="3"/>
      <c r="M72" s="3"/>
      <c r="N72" s="3"/>
      <c r="O72" s="4"/>
      <c r="P72" s="3"/>
      <c r="Q72" s="3"/>
      <c r="R72" s="3"/>
    </row>
    <row r="73" spans="2:18">
      <c r="B73" s="1"/>
      <c r="C73" s="1"/>
      <c r="D73" s="1"/>
      <c r="E73" s="9">
        <f>SUM(E58+E66+E70+E71+E72)</f>
        <v>78.819855000000004</v>
      </c>
      <c r="G73" s="1"/>
      <c r="H73" s="1"/>
      <c r="I73" s="1"/>
      <c r="J73" s="9">
        <f>SUM(J64+J68+J69+J71)</f>
        <v>78.817622000000014</v>
      </c>
      <c r="L73" s="3"/>
      <c r="M73" s="3"/>
      <c r="N73" s="3"/>
      <c r="O73" s="4"/>
      <c r="P73" s="3"/>
      <c r="Q73" s="3"/>
      <c r="R73" s="4"/>
    </row>
    <row r="74" spans="2:18">
      <c r="B74" s="23" t="s">
        <v>11</v>
      </c>
      <c r="C74" s="23"/>
      <c r="D74" s="23"/>
      <c r="E74" s="23"/>
      <c r="G74" s="22" t="s">
        <v>14</v>
      </c>
      <c r="H74" s="23"/>
      <c r="I74" s="23"/>
      <c r="J74" s="23"/>
      <c r="L74" s="6"/>
      <c r="M74" s="6"/>
      <c r="N74" s="3"/>
      <c r="O74" s="4"/>
      <c r="P74" s="3"/>
      <c r="Q74" s="3"/>
      <c r="R74" s="3"/>
    </row>
    <row r="75" spans="2:18">
      <c r="B75" s="1" t="s">
        <v>45</v>
      </c>
      <c r="C75" s="1">
        <v>44</v>
      </c>
      <c r="D75" s="1">
        <v>197.5</v>
      </c>
      <c r="E75" s="9">
        <f>SUM(C75/1000*D75)</f>
        <v>8.69</v>
      </c>
      <c r="G75" s="1"/>
      <c r="H75" s="1"/>
      <c r="I75" s="1"/>
      <c r="J75" s="2"/>
      <c r="L75" s="3"/>
      <c r="M75" s="3"/>
      <c r="N75" s="3"/>
      <c r="O75" s="3"/>
      <c r="P75" s="4"/>
      <c r="Q75" s="3"/>
      <c r="R75" s="4"/>
    </row>
    <row r="76" spans="2:18">
      <c r="B76" s="1"/>
      <c r="C76" s="1"/>
      <c r="D76" s="1"/>
      <c r="E76" s="9"/>
      <c r="G76" s="1"/>
      <c r="H76" s="1"/>
      <c r="I76" s="1"/>
      <c r="J76" s="2"/>
      <c r="L76" s="3"/>
      <c r="M76" s="3"/>
      <c r="N76" s="3"/>
      <c r="O76" s="3"/>
      <c r="P76" s="4"/>
      <c r="Q76" s="3"/>
      <c r="R76" s="4"/>
    </row>
    <row r="77" spans="2:18">
      <c r="B77" s="1" t="s">
        <v>16</v>
      </c>
      <c r="C77" s="1">
        <v>80</v>
      </c>
      <c r="D77" s="1">
        <v>275</v>
      </c>
      <c r="E77" s="8">
        <f t="shared" ref="E77:E81" si="20">SUM(C77/1000*D77)</f>
        <v>22</v>
      </c>
      <c r="G77" s="1" t="s">
        <v>53</v>
      </c>
      <c r="H77" s="1">
        <v>32.4</v>
      </c>
      <c r="I77" s="1">
        <v>230</v>
      </c>
      <c r="J77" s="2">
        <f>SUM(H77/1000*I77)</f>
        <v>7.452</v>
      </c>
      <c r="L77" s="3"/>
      <c r="M77" s="3"/>
      <c r="N77" s="3"/>
      <c r="O77" s="3"/>
      <c r="P77" s="3"/>
      <c r="Q77" s="3"/>
      <c r="R77" s="4"/>
    </row>
    <row r="78" spans="2:18">
      <c r="B78" s="1" t="s">
        <v>6</v>
      </c>
      <c r="C78" s="1">
        <v>6</v>
      </c>
      <c r="D78" s="1">
        <v>640</v>
      </c>
      <c r="E78" s="9">
        <f t="shared" si="20"/>
        <v>3.84</v>
      </c>
      <c r="G78" s="1"/>
      <c r="H78" s="1"/>
      <c r="I78" s="1"/>
      <c r="J78" s="2"/>
      <c r="L78" s="6"/>
      <c r="M78" s="3"/>
      <c r="N78" s="3"/>
      <c r="O78" s="3"/>
      <c r="P78" s="4"/>
      <c r="Q78" s="3"/>
      <c r="R78" s="3"/>
    </row>
    <row r="79" spans="2:18">
      <c r="B79" s="1" t="s">
        <v>2</v>
      </c>
      <c r="C79" s="1">
        <v>5</v>
      </c>
      <c r="D79" s="1">
        <v>960</v>
      </c>
      <c r="E79" s="9">
        <f t="shared" si="20"/>
        <v>4.8</v>
      </c>
      <c r="G79" s="1" t="s">
        <v>44</v>
      </c>
      <c r="H79" s="1">
        <v>134.4</v>
      </c>
      <c r="I79" s="1">
        <v>230</v>
      </c>
      <c r="J79" s="2">
        <f>SUM(H79/1000*I79)</f>
        <v>30.912000000000006</v>
      </c>
      <c r="L79" s="6"/>
      <c r="M79" s="3"/>
      <c r="N79" s="3"/>
      <c r="O79" s="3"/>
      <c r="P79" s="4"/>
      <c r="Q79" s="3"/>
    </row>
    <row r="80" spans="2:18">
      <c r="B80" s="1" t="s">
        <v>2</v>
      </c>
      <c r="C80" s="1">
        <v>5</v>
      </c>
      <c r="D80" s="1">
        <v>960</v>
      </c>
      <c r="E80" s="9">
        <f t="shared" si="20"/>
        <v>4.8</v>
      </c>
      <c r="G80" s="1" t="s">
        <v>1</v>
      </c>
      <c r="H80" s="1">
        <v>10.5</v>
      </c>
      <c r="I80" s="1">
        <v>157.61000000000001</v>
      </c>
      <c r="J80" s="2">
        <f t="shared" ref="J80:J84" si="21">SUM(H80/1000*I80)</f>
        <v>1.6549050000000003</v>
      </c>
      <c r="L80" s="3"/>
      <c r="M80" s="3"/>
      <c r="N80" s="3"/>
      <c r="O80" s="3"/>
      <c r="P80" s="4"/>
      <c r="Q80" s="3"/>
    </row>
    <row r="81" spans="2:17">
      <c r="B81" s="1" t="s">
        <v>24</v>
      </c>
      <c r="C81" s="1">
        <v>2</v>
      </c>
      <c r="D81" s="1">
        <v>18.5</v>
      </c>
      <c r="E81" s="9">
        <f t="shared" si="20"/>
        <v>3.6999999999999998E-2</v>
      </c>
      <c r="G81" s="1" t="s">
        <v>21</v>
      </c>
      <c r="H81" s="1">
        <v>22.2</v>
      </c>
      <c r="I81" s="1">
        <v>46</v>
      </c>
      <c r="J81" s="2">
        <f t="shared" si="21"/>
        <v>1.0212000000000001</v>
      </c>
      <c r="L81" s="3"/>
      <c r="M81" s="3"/>
      <c r="N81" s="3"/>
      <c r="O81" s="3"/>
      <c r="P81" s="4"/>
      <c r="Q81" s="3"/>
    </row>
    <row r="82" spans="2:17">
      <c r="B82" s="1"/>
      <c r="C82" s="1"/>
      <c r="D82" s="1"/>
      <c r="E82" s="9">
        <f>SUM(E77:E81)</f>
        <v>35.476999999999997</v>
      </c>
      <c r="G82" s="1" t="s">
        <v>15</v>
      </c>
      <c r="H82" s="1">
        <v>14</v>
      </c>
      <c r="I82" s="1">
        <v>40</v>
      </c>
      <c r="J82" s="2">
        <f t="shared" si="21"/>
        <v>0.56000000000000005</v>
      </c>
      <c r="L82" s="3"/>
      <c r="M82" s="3"/>
      <c r="N82" s="3"/>
      <c r="O82" s="3"/>
      <c r="P82" s="4"/>
      <c r="Q82" s="3"/>
    </row>
    <row r="83" spans="2:17">
      <c r="B83" s="1" t="s">
        <v>4</v>
      </c>
      <c r="C83" s="1">
        <v>1</v>
      </c>
      <c r="D83" s="1">
        <v>390</v>
      </c>
      <c r="E83" s="8">
        <f>SUM(C83/1000*D83)</f>
        <v>0.39</v>
      </c>
      <c r="G83" s="1" t="s">
        <v>5</v>
      </c>
      <c r="H83" s="1">
        <v>49</v>
      </c>
      <c r="I83" s="1">
        <v>106.25</v>
      </c>
      <c r="J83" s="2">
        <f t="shared" si="21"/>
        <v>5.2062499999999998</v>
      </c>
      <c r="L83" s="3"/>
      <c r="M83" s="3"/>
      <c r="N83" s="3"/>
      <c r="O83" s="3"/>
      <c r="P83" s="3"/>
      <c r="Q83" s="3"/>
    </row>
    <row r="84" spans="2:17">
      <c r="B84" s="1" t="s">
        <v>0</v>
      </c>
      <c r="C84" s="1">
        <v>15</v>
      </c>
      <c r="D84" s="1">
        <v>71</v>
      </c>
      <c r="E84" s="9">
        <f t="shared" ref="E84:E85" si="22">SUM(C84/1000*D84)</f>
        <v>1.0649999999999999</v>
      </c>
      <c r="G84" s="1" t="s">
        <v>24</v>
      </c>
      <c r="H84" s="1">
        <v>1.5</v>
      </c>
      <c r="I84" s="1">
        <v>18.5</v>
      </c>
      <c r="J84" s="2">
        <f t="shared" si="21"/>
        <v>2.775E-2</v>
      </c>
      <c r="L84" s="3"/>
      <c r="M84" s="3"/>
      <c r="N84" s="3"/>
      <c r="O84" s="3"/>
      <c r="P84" s="4"/>
      <c r="Q84" s="3"/>
    </row>
    <row r="85" spans="2:17">
      <c r="B85" s="1" t="s">
        <v>25</v>
      </c>
      <c r="C85" s="1">
        <v>0.05</v>
      </c>
      <c r="D85" s="1">
        <v>7000</v>
      </c>
      <c r="E85" s="9">
        <f t="shared" si="22"/>
        <v>0.35000000000000003</v>
      </c>
      <c r="G85" s="1"/>
      <c r="H85" s="1"/>
      <c r="I85" s="1"/>
      <c r="J85" s="2">
        <f>SUM(J79:J84)</f>
        <v>39.382105000000003</v>
      </c>
      <c r="L85" s="3"/>
      <c r="M85" s="3"/>
      <c r="N85" s="3"/>
      <c r="O85" s="3"/>
      <c r="P85" s="4"/>
      <c r="Q85" s="3"/>
    </row>
    <row r="86" spans="2:17">
      <c r="B86" s="1"/>
      <c r="C86" s="1"/>
      <c r="D86" s="1"/>
      <c r="E86" s="9">
        <f>SUM(E83:E85)</f>
        <v>1.8050000000000002</v>
      </c>
      <c r="G86" s="1" t="s">
        <v>4</v>
      </c>
      <c r="H86" s="1">
        <v>1</v>
      </c>
      <c r="I86" s="1">
        <v>390</v>
      </c>
      <c r="J86" s="8">
        <f>SUM(H86/1000*I86)</f>
        <v>0.39</v>
      </c>
      <c r="L86" s="3"/>
      <c r="M86" s="3"/>
      <c r="N86" s="3"/>
      <c r="O86" s="3"/>
      <c r="P86" s="4"/>
      <c r="Q86" s="3"/>
    </row>
    <row r="87" spans="2:17">
      <c r="B87" s="1" t="s">
        <v>36</v>
      </c>
      <c r="C87" s="1">
        <v>30</v>
      </c>
      <c r="D87" s="1">
        <v>78</v>
      </c>
      <c r="E87" s="9">
        <f t="shared" ref="E87:E88" si="23">SUM(C87/1000*D87)</f>
        <v>2.34</v>
      </c>
      <c r="G87" s="1" t="s">
        <v>0</v>
      </c>
      <c r="H87" s="1">
        <v>15</v>
      </c>
      <c r="I87" s="1">
        <v>71</v>
      </c>
      <c r="J87" s="9">
        <f t="shared" ref="J87:J88" si="24">SUM(H87/1000*I87)</f>
        <v>1.0649999999999999</v>
      </c>
      <c r="L87" s="3"/>
      <c r="M87" s="3"/>
      <c r="N87" s="3"/>
      <c r="O87" s="3"/>
      <c r="P87" s="4"/>
      <c r="Q87" s="3"/>
    </row>
    <row r="88" spans="2:17">
      <c r="B88" s="14" t="s">
        <v>3</v>
      </c>
      <c r="C88" s="7">
        <v>16.899999999999999</v>
      </c>
      <c r="D88" s="14">
        <v>740</v>
      </c>
      <c r="E88" s="12">
        <f t="shared" si="23"/>
        <v>12.505999999999998</v>
      </c>
      <c r="G88" s="1" t="s">
        <v>25</v>
      </c>
      <c r="H88" s="1">
        <v>0.05</v>
      </c>
      <c r="I88" s="1">
        <v>7000</v>
      </c>
      <c r="J88" s="9">
        <f t="shared" si="24"/>
        <v>0.35000000000000003</v>
      </c>
      <c r="L88" s="3"/>
      <c r="M88" s="16"/>
      <c r="N88" s="13"/>
      <c r="O88" s="16"/>
      <c r="P88" s="15"/>
      <c r="Q88" s="3"/>
    </row>
    <row r="89" spans="2:17">
      <c r="B89" s="1"/>
      <c r="C89" s="1"/>
      <c r="D89" s="1"/>
      <c r="E89" s="9"/>
      <c r="G89" s="1"/>
      <c r="H89" s="1"/>
      <c r="I89" s="1"/>
      <c r="J89" s="9">
        <f>SUM(J86:J88)</f>
        <v>1.8050000000000002</v>
      </c>
      <c r="L89" s="3"/>
      <c r="M89" s="3"/>
      <c r="N89" s="3"/>
      <c r="O89" s="3"/>
      <c r="P89" s="4"/>
      <c r="Q89" s="3"/>
    </row>
    <row r="90" spans="2:17">
      <c r="B90" s="1" t="s">
        <v>37</v>
      </c>
      <c r="C90" s="1"/>
      <c r="D90" s="1"/>
      <c r="E90" s="9">
        <v>18</v>
      </c>
      <c r="G90" s="1" t="s">
        <v>36</v>
      </c>
      <c r="H90" s="1">
        <v>30</v>
      </c>
      <c r="I90" s="1">
        <v>78</v>
      </c>
      <c r="J90" s="9">
        <f t="shared" ref="J90" si="25">SUM(H90/1000*I90)</f>
        <v>2.34</v>
      </c>
      <c r="L90" s="3"/>
      <c r="M90" s="3"/>
      <c r="N90" s="3"/>
      <c r="O90" s="3"/>
      <c r="P90" s="4"/>
      <c r="Q90" s="3"/>
    </row>
    <row r="91" spans="2:17">
      <c r="B91" s="1"/>
      <c r="C91" s="1"/>
      <c r="D91" s="1"/>
      <c r="E91" s="2">
        <f>SUM(E75+E82+E86+E87+E88+E90)</f>
        <v>78.817999999999998</v>
      </c>
      <c r="G91" s="1" t="s">
        <v>30</v>
      </c>
      <c r="H91" s="1"/>
      <c r="I91" s="1"/>
      <c r="J91" s="9">
        <v>27.84</v>
      </c>
      <c r="L91" s="3"/>
      <c r="M91" s="3"/>
      <c r="N91" s="3"/>
      <c r="O91" s="3"/>
      <c r="P91" s="4"/>
      <c r="Q91" s="3"/>
    </row>
    <row r="92" spans="2:17">
      <c r="B92" s="22" t="s">
        <v>12</v>
      </c>
      <c r="C92" s="23"/>
      <c r="D92" s="23"/>
      <c r="E92" s="24"/>
      <c r="G92" s="1"/>
      <c r="H92" s="1"/>
      <c r="I92" s="1"/>
      <c r="J92" s="9"/>
      <c r="L92" s="3"/>
      <c r="M92" s="3"/>
      <c r="N92" s="3"/>
      <c r="O92" s="4"/>
      <c r="P92" s="4"/>
      <c r="Q92" s="3"/>
    </row>
    <row r="93" spans="2:17">
      <c r="B93" s="1"/>
      <c r="C93" s="1"/>
      <c r="D93" s="1"/>
      <c r="E93" s="2"/>
      <c r="G93" s="1"/>
      <c r="H93" s="1"/>
      <c r="I93" s="1"/>
      <c r="J93" s="9">
        <f>SUM(J77+J85+J89+J90+J91)</f>
        <v>78.819105000000008</v>
      </c>
      <c r="L93" s="3"/>
      <c r="M93" s="3"/>
      <c r="N93" s="3"/>
      <c r="O93" s="3"/>
      <c r="P93" s="4"/>
      <c r="Q93" s="3"/>
    </row>
    <row r="94" spans="2:17">
      <c r="B94" s="1"/>
      <c r="C94" s="1"/>
      <c r="D94" s="1"/>
      <c r="E94" s="2"/>
      <c r="G94" s="1"/>
      <c r="H94" s="1"/>
      <c r="I94" s="1"/>
      <c r="J94" s="9"/>
      <c r="L94" s="13"/>
      <c r="M94" s="3"/>
      <c r="N94" s="3"/>
      <c r="O94" s="3"/>
      <c r="P94" s="4"/>
      <c r="Q94" s="3"/>
    </row>
    <row r="95" spans="2:17">
      <c r="B95" s="1"/>
      <c r="C95" s="1"/>
      <c r="D95" s="1"/>
      <c r="E95" s="2"/>
      <c r="G95" s="1"/>
      <c r="H95" s="1"/>
      <c r="I95" s="1"/>
      <c r="J95" s="9"/>
      <c r="L95" s="3"/>
      <c r="M95" s="3"/>
      <c r="N95" s="3"/>
      <c r="O95" s="3"/>
      <c r="P95" s="4"/>
      <c r="Q95" s="3"/>
    </row>
    <row r="96" spans="2:17">
      <c r="B96" s="1" t="s">
        <v>38</v>
      </c>
      <c r="C96" s="1">
        <v>68</v>
      </c>
      <c r="D96" s="1">
        <v>50</v>
      </c>
      <c r="E96" s="2">
        <f>SUM(C96/1000*D96)</f>
        <v>3.4000000000000004</v>
      </c>
      <c r="G96" s="1"/>
      <c r="H96" s="1"/>
      <c r="I96" s="1"/>
      <c r="J96" s="9"/>
      <c r="L96" s="6"/>
      <c r="M96" s="6"/>
      <c r="N96" s="6"/>
      <c r="O96" s="3"/>
      <c r="P96" s="4"/>
      <c r="Q96" s="3"/>
    </row>
    <row r="97" spans="2:20">
      <c r="B97" s="1" t="s">
        <v>1</v>
      </c>
      <c r="C97" s="1">
        <v>6</v>
      </c>
      <c r="D97" s="1">
        <v>157.61000000000001</v>
      </c>
      <c r="E97" s="2">
        <f t="shared" ref="E97:E98" si="26">SUM(C97/1000*D97)</f>
        <v>0.94566000000000006</v>
      </c>
      <c r="G97" s="1"/>
      <c r="H97" s="1"/>
      <c r="I97" s="1"/>
      <c r="J97" s="9"/>
      <c r="L97" s="3"/>
      <c r="M97" s="6"/>
      <c r="N97" s="6"/>
      <c r="O97" s="3"/>
      <c r="P97" s="4"/>
      <c r="Q97" s="3"/>
    </row>
    <row r="98" spans="2:20">
      <c r="B98" s="1" t="s">
        <v>24</v>
      </c>
      <c r="C98" s="1">
        <v>0.5</v>
      </c>
      <c r="D98" s="1">
        <v>18.5</v>
      </c>
      <c r="E98" s="2">
        <f t="shared" si="26"/>
        <v>9.2499999999999995E-3</v>
      </c>
      <c r="G98" s="1"/>
      <c r="H98" s="1"/>
      <c r="I98" s="1"/>
      <c r="J98" s="9"/>
      <c r="L98" s="3"/>
      <c r="M98" s="3"/>
      <c r="N98" s="3"/>
      <c r="O98" s="3"/>
      <c r="P98" s="4"/>
      <c r="Q98" s="3"/>
    </row>
    <row r="99" spans="2:20">
      <c r="B99" s="1"/>
      <c r="C99" s="1"/>
      <c r="D99" s="1"/>
      <c r="E99" s="2">
        <f>SUM(E96:E98)</f>
        <v>4.3549100000000003</v>
      </c>
      <c r="G99" s="1"/>
      <c r="H99" s="1"/>
      <c r="I99" s="1"/>
      <c r="J99" s="9"/>
      <c r="L99" s="3"/>
      <c r="M99" s="3"/>
      <c r="N99" s="3"/>
      <c r="O99" s="3"/>
      <c r="P99" s="4"/>
      <c r="Q99" s="3"/>
      <c r="R99" s="3"/>
      <c r="S99" s="3"/>
      <c r="T99" s="4"/>
    </row>
    <row r="100" spans="2:20">
      <c r="B100" s="7" t="s">
        <v>23</v>
      </c>
      <c r="C100" s="7">
        <v>112</v>
      </c>
      <c r="D100" s="7">
        <v>335</v>
      </c>
      <c r="E100" s="7">
        <f>SUM(C100/1000*D100)</f>
        <v>37.520000000000003</v>
      </c>
      <c r="G100" s="1"/>
      <c r="H100" s="1"/>
      <c r="I100" s="1"/>
      <c r="J100" s="9"/>
      <c r="L100" s="3"/>
      <c r="M100" s="13"/>
      <c r="N100" s="13"/>
      <c r="O100" s="13"/>
      <c r="P100" s="13"/>
      <c r="Q100" s="3"/>
      <c r="R100" s="3"/>
      <c r="S100" s="3"/>
      <c r="T100" s="4"/>
    </row>
    <row r="101" spans="2:20">
      <c r="B101" s="7" t="s">
        <v>39</v>
      </c>
      <c r="C101" s="7">
        <v>175</v>
      </c>
      <c r="D101" s="7">
        <v>60</v>
      </c>
      <c r="E101" s="12">
        <f t="shared" ref="E101:E105" si="27">SUM(C101/1000*D101)</f>
        <v>10.5</v>
      </c>
      <c r="G101" s="1"/>
      <c r="H101" s="1"/>
      <c r="I101" s="1"/>
      <c r="J101" s="9"/>
      <c r="L101" s="3"/>
      <c r="M101" s="13"/>
      <c r="N101" s="13"/>
      <c r="O101" s="13"/>
      <c r="P101" s="15"/>
      <c r="Q101" s="3"/>
      <c r="R101" s="3"/>
      <c r="S101" s="3"/>
      <c r="T101" s="4"/>
    </row>
    <row r="102" spans="2:20">
      <c r="B102" s="7" t="s">
        <v>21</v>
      </c>
      <c r="C102" s="7">
        <v>17</v>
      </c>
      <c r="D102" s="7">
        <v>46</v>
      </c>
      <c r="E102" s="12">
        <f t="shared" si="27"/>
        <v>0.78200000000000003</v>
      </c>
      <c r="G102" s="18"/>
      <c r="H102" s="19"/>
      <c r="I102" s="19"/>
      <c r="J102" s="20"/>
      <c r="L102" s="3"/>
      <c r="M102" s="13"/>
      <c r="N102" s="13"/>
      <c r="O102" s="13"/>
      <c r="P102" s="15"/>
      <c r="Q102" s="3"/>
      <c r="R102" s="3"/>
      <c r="S102" s="3"/>
      <c r="T102" s="4"/>
    </row>
    <row r="103" spans="2:20">
      <c r="B103" s="14" t="s">
        <v>1</v>
      </c>
      <c r="C103" s="7">
        <v>6.5</v>
      </c>
      <c r="D103" s="14">
        <v>157.61000000000001</v>
      </c>
      <c r="E103" s="12">
        <f t="shared" si="27"/>
        <v>1.024465</v>
      </c>
      <c r="G103" s="22" t="s">
        <v>40</v>
      </c>
      <c r="H103" s="23"/>
      <c r="I103" s="23"/>
      <c r="J103" s="24"/>
      <c r="L103" s="3"/>
      <c r="M103" s="16"/>
      <c r="N103" s="13"/>
      <c r="O103" s="16"/>
      <c r="P103" s="15"/>
      <c r="Q103" s="3"/>
    </row>
    <row r="104" spans="2:20">
      <c r="B104" s="7" t="s">
        <v>35</v>
      </c>
      <c r="C104" s="7">
        <v>3</v>
      </c>
      <c r="D104" s="7">
        <v>150</v>
      </c>
      <c r="E104" s="12">
        <f t="shared" si="27"/>
        <v>0.45</v>
      </c>
      <c r="G104" s="1" t="s">
        <v>23</v>
      </c>
      <c r="H104" s="1">
        <v>66</v>
      </c>
      <c r="I104" s="1">
        <v>335</v>
      </c>
      <c r="J104" s="2">
        <f>SUM(H104/1000*I104)</f>
        <v>22.11</v>
      </c>
      <c r="L104" s="3"/>
      <c r="M104" s="13"/>
      <c r="N104" s="13"/>
      <c r="O104" s="13"/>
      <c r="P104" s="15"/>
      <c r="Q104" s="3"/>
    </row>
    <row r="105" spans="2:20">
      <c r="B105" s="7" t="s">
        <v>24</v>
      </c>
      <c r="C105" s="7">
        <v>1</v>
      </c>
      <c r="D105" s="7">
        <v>18.5</v>
      </c>
      <c r="E105" s="12">
        <f t="shared" si="27"/>
        <v>1.8499999999999999E-2</v>
      </c>
      <c r="G105" s="7" t="s">
        <v>34</v>
      </c>
      <c r="H105" s="1">
        <v>11</v>
      </c>
      <c r="I105" s="1">
        <v>83.75</v>
      </c>
      <c r="J105" s="2">
        <f t="shared" ref="J105:J108" si="28">SUM(H105/1000*I105)</f>
        <v>0.9212499999999999</v>
      </c>
      <c r="L105" s="13"/>
      <c r="M105" s="13"/>
      <c r="N105" s="13"/>
      <c r="O105" s="13"/>
      <c r="P105" s="15"/>
      <c r="Q105" s="3"/>
    </row>
    <row r="106" spans="2:20">
      <c r="B106" s="7"/>
      <c r="C106" s="7"/>
      <c r="D106" s="7"/>
      <c r="E106" s="12">
        <f>SUM(E100:E105)</f>
        <v>50.294965000000012</v>
      </c>
      <c r="G106" s="7" t="s">
        <v>21</v>
      </c>
      <c r="H106" s="1">
        <v>31</v>
      </c>
      <c r="I106" s="1">
        <v>46</v>
      </c>
      <c r="J106" s="2">
        <f t="shared" si="28"/>
        <v>1.4259999999999999</v>
      </c>
      <c r="L106" s="13"/>
      <c r="M106" s="13"/>
      <c r="N106" s="13"/>
      <c r="O106" s="13"/>
      <c r="P106" s="15"/>
      <c r="Q106" s="3"/>
    </row>
    <row r="107" spans="2:20">
      <c r="B107" s="1" t="s">
        <v>4</v>
      </c>
      <c r="C107" s="1">
        <v>1</v>
      </c>
      <c r="D107" s="1">
        <v>390</v>
      </c>
      <c r="E107" s="8">
        <f>SUM(C107/1000*D107)</f>
        <v>0.39</v>
      </c>
      <c r="G107" s="14" t="s">
        <v>2</v>
      </c>
      <c r="H107" s="10">
        <v>2.5</v>
      </c>
      <c r="I107" s="10">
        <v>960</v>
      </c>
      <c r="J107" s="2">
        <f t="shared" si="28"/>
        <v>2.4</v>
      </c>
      <c r="L107" s="16"/>
      <c r="M107" s="3"/>
      <c r="N107" s="3"/>
      <c r="O107" s="3"/>
      <c r="P107" s="3"/>
      <c r="Q107" s="3"/>
    </row>
    <row r="108" spans="2:20">
      <c r="B108" s="1" t="s">
        <v>0</v>
      </c>
      <c r="C108" s="1">
        <v>15</v>
      </c>
      <c r="D108" s="1">
        <v>71</v>
      </c>
      <c r="E108" s="9">
        <f t="shared" ref="E108:E109" si="29">SUM(C108/1000*D108)</f>
        <v>1.0649999999999999</v>
      </c>
      <c r="G108" s="14" t="s">
        <v>20</v>
      </c>
      <c r="H108" s="10">
        <v>6</v>
      </c>
      <c r="I108" s="10">
        <v>45</v>
      </c>
      <c r="J108" s="2">
        <f t="shared" si="28"/>
        <v>0.27</v>
      </c>
      <c r="L108" s="16"/>
      <c r="M108" s="3"/>
      <c r="N108" s="3"/>
      <c r="O108" s="3"/>
      <c r="P108" s="4"/>
      <c r="Q108" s="3"/>
    </row>
    <row r="109" spans="2:20">
      <c r="B109" s="1" t="s">
        <v>25</v>
      </c>
      <c r="C109" s="1">
        <v>0.05</v>
      </c>
      <c r="D109" s="1">
        <v>7000</v>
      </c>
      <c r="E109" s="9">
        <f t="shared" si="29"/>
        <v>0.35000000000000003</v>
      </c>
      <c r="G109" s="1" t="s">
        <v>49</v>
      </c>
      <c r="H109" s="1">
        <v>1.8</v>
      </c>
      <c r="I109" s="1">
        <v>45</v>
      </c>
      <c r="J109" s="2">
        <f t="shared" ref="J109:J115" si="30">SUM(H109/1000*I109)</f>
        <v>8.1000000000000003E-2</v>
      </c>
      <c r="L109" s="16"/>
      <c r="M109" s="3"/>
      <c r="N109" s="3"/>
      <c r="O109" s="3"/>
      <c r="P109" s="4"/>
      <c r="Q109" s="3"/>
    </row>
    <row r="110" spans="2:20">
      <c r="B110" s="1"/>
      <c r="C110" s="1"/>
      <c r="D110" s="1"/>
      <c r="E110" s="9">
        <f>SUM(E107:E109)</f>
        <v>1.8050000000000002</v>
      </c>
      <c r="G110" s="1" t="s">
        <v>2</v>
      </c>
      <c r="H110" s="1">
        <v>1.8</v>
      </c>
      <c r="I110" s="1">
        <v>960</v>
      </c>
      <c r="J110" s="2">
        <f t="shared" si="30"/>
        <v>1.728</v>
      </c>
      <c r="L110" s="16"/>
      <c r="M110" s="3"/>
      <c r="N110" s="3"/>
      <c r="O110" s="3"/>
      <c r="P110" s="4"/>
      <c r="Q110" s="3"/>
    </row>
    <row r="111" spans="2:20">
      <c r="B111" s="1" t="s">
        <v>36</v>
      </c>
      <c r="C111" s="1">
        <v>30</v>
      </c>
      <c r="D111" s="1">
        <v>78</v>
      </c>
      <c r="E111" s="9">
        <f t="shared" ref="E111:E112" si="31">SUM(C111/1000*D111)</f>
        <v>2.34</v>
      </c>
      <c r="G111" s="1" t="s">
        <v>50</v>
      </c>
      <c r="H111" s="1">
        <v>2.4</v>
      </c>
      <c r="I111" s="1">
        <v>150</v>
      </c>
      <c r="J111" s="2">
        <f t="shared" si="30"/>
        <v>0.36</v>
      </c>
      <c r="L111" s="3"/>
      <c r="M111" s="3"/>
      <c r="N111" s="3"/>
      <c r="O111" s="3"/>
      <c r="P111" s="4"/>
      <c r="Q111" s="3"/>
    </row>
    <row r="112" spans="2:20">
      <c r="B112" s="10" t="s">
        <v>2</v>
      </c>
      <c r="C112" s="1">
        <v>10</v>
      </c>
      <c r="D112" s="10">
        <v>960</v>
      </c>
      <c r="E112" s="9">
        <f t="shared" si="31"/>
        <v>9.6</v>
      </c>
      <c r="G112" s="1" t="s">
        <v>0</v>
      </c>
      <c r="H112" s="1">
        <v>0.4</v>
      </c>
      <c r="I112" s="1">
        <v>71</v>
      </c>
      <c r="J112" s="2">
        <f t="shared" si="30"/>
        <v>2.8400000000000002E-2</v>
      </c>
      <c r="L112" s="3"/>
      <c r="M112" s="6"/>
      <c r="N112" s="3"/>
      <c r="O112" s="6"/>
      <c r="P112" s="4"/>
      <c r="Q112" s="3"/>
    </row>
    <row r="113" spans="2:17">
      <c r="B113" s="14" t="s">
        <v>52</v>
      </c>
      <c r="C113" s="7"/>
      <c r="D113" s="14"/>
      <c r="E113" s="12">
        <v>10.43</v>
      </c>
      <c r="G113" s="1" t="s">
        <v>24</v>
      </c>
      <c r="H113" s="1">
        <v>1</v>
      </c>
      <c r="I113" s="1">
        <v>18.5</v>
      </c>
      <c r="J113" s="2">
        <f t="shared" si="30"/>
        <v>1.8499999999999999E-2</v>
      </c>
      <c r="L113" s="3"/>
      <c r="M113" s="16"/>
      <c r="N113" s="13"/>
      <c r="O113" s="16"/>
      <c r="P113" s="15"/>
      <c r="Q113" s="3"/>
    </row>
    <row r="114" spans="2:17">
      <c r="E114" s="11">
        <f>SUM(E99+E106+E110+E111+E112+E113)</f>
        <v>78.824874999999992</v>
      </c>
      <c r="G114" s="1" t="s">
        <v>15</v>
      </c>
      <c r="H114" s="1">
        <v>3</v>
      </c>
      <c r="I114" s="1">
        <v>40</v>
      </c>
      <c r="J114" s="2">
        <f t="shared" si="30"/>
        <v>0.12</v>
      </c>
      <c r="L114" s="3"/>
      <c r="M114" s="3"/>
      <c r="N114" s="3"/>
      <c r="O114" s="3"/>
      <c r="P114" s="4"/>
      <c r="Q114" s="3"/>
    </row>
    <row r="115" spans="2:17">
      <c r="G115" s="1" t="s">
        <v>21</v>
      </c>
      <c r="H115" s="1">
        <v>1.3</v>
      </c>
      <c r="I115" s="1">
        <v>46</v>
      </c>
      <c r="J115" s="2">
        <f t="shared" si="30"/>
        <v>5.9799999999999999E-2</v>
      </c>
      <c r="L115" s="3"/>
      <c r="M115" s="3"/>
      <c r="N115" s="3"/>
      <c r="O115" s="3"/>
      <c r="P115" s="4"/>
      <c r="Q115" s="3"/>
    </row>
    <row r="116" spans="2:17">
      <c r="G116" s="1"/>
      <c r="H116" s="1"/>
      <c r="I116" s="1"/>
      <c r="J116" s="2">
        <f>SUM(J104:J115)</f>
        <v>29.522949999999998</v>
      </c>
      <c r="L116" s="3"/>
      <c r="M116" s="3"/>
      <c r="N116" s="3"/>
      <c r="O116" s="4"/>
      <c r="P116" s="4"/>
    </row>
    <row r="117" spans="2:17">
      <c r="G117" s="1" t="s">
        <v>29</v>
      </c>
      <c r="H117" s="1">
        <v>69</v>
      </c>
      <c r="I117" s="1">
        <v>62.5</v>
      </c>
      <c r="J117" s="9">
        <f>SUM(H117/1000*I117)</f>
        <v>4.3125</v>
      </c>
      <c r="L117" s="3"/>
      <c r="M117" s="3"/>
      <c r="N117" s="3"/>
      <c r="O117" s="4"/>
      <c r="P117" s="4"/>
    </row>
    <row r="118" spans="2:17">
      <c r="G118" s="1" t="s">
        <v>2</v>
      </c>
      <c r="H118" s="1">
        <v>6.7</v>
      </c>
      <c r="I118" s="1">
        <v>960</v>
      </c>
      <c r="J118" s="9">
        <f t="shared" ref="J118:J119" si="32">SUM(H118/1000*I118)</f>
        <v>6.4320000000000004</v>
      </c>
      <c r="L118" s="3"/>
      <c r="M118" s="3"/>
      <c r="N118" s="3"/>
      <c r="O118" s="4"/>
      <c r="P118" s="4"/>
    </row>
    <row r="119" spans="2:17">
      <c r="G119" s="1" t="s">
        <v>24</v>
      </c>
      <c r="H119" s="1">
        <v>1</v>
      </c>
      <c r="I119" s="1">
        <v>18.5</v>
      </c>
      <c r="J119" s="9">
        <f t="shared" si="32"/>
        <v>1.8499999999999999E-2</v>
      </c>
      <c r="L119" s="3"/>
      <c r="M119" s="3"/>
      <c r="N119" s="3"/>
      <c r="O119" s="4"/>
      <c r="P119" s="3"/>
    </row>
    <row r="120" spans="2:17">
      <c r="G120" s="1"/>
      <c r="H120" s="1"/>
      <c r="I120" s="1"/>
      <c r="J120" s="9">
        <f>SUM(J117:J119)</f>
        <v>10.763</v>
      </c>
      <c r="L120" s="3"/>
      <c r="M120" s="3"/>
      <c r="N120" s="3"/>
      <c r="O120" s="4"/>
      <c r="P120" s="4"/>
    </row>
    <row r="121" spans="2:17">
      <c r="G121" s="1" t="s">
        <v>4</v>
      </c>
      <c r="H121" s="1">
        <v>1</v>
      </c>
      <c r="I121" s="1">
        <v>390</v>
      </c>
      <c r="J121" s="8">
        <f>SUM(H121/1000*I121)</f>
        <v>0.39</v>
      </c>
      <c r="L121" s="3"/>
      <c r="M121" s="3"/>
      <c r="N121" s="3"/>
      <c r="O121" s="4"/>
      <c r="P121" s="4"/>
    </row>
    <row r="122" spans="2:17">
      <c r="G122" s="1" t="s">
        <v>0</v>
      </c>
      <c r="H122" s="1">
        <v>15</v>
      </c>
      <c r="I122" s="1">
        <v>71</v>
      </c>
      <c r="J122" s="9">
        <f t="shared" ref="J122:J123" si="33">SUM(H122/1000*I122)</f>
        <v>1.0649999999999999</v>
      </c>
      <c r="L122" s="3"/>
      <c r="M122" s="3"/>
      <c r="N122" s="3"/>
      <c r="O122" s="4"/>
      <c r="P122" s="4"/>
    </row>
    <row r="123" spans="2:17">
      <c r="G123" s="1" t="s">
        <v>51</v>
      </c>
      <c r="H123" s="1">
        <v>8</v>
      </c>
      <c r="I123" s="1">
        <v>180</v>
      </c>
      <c r="J123" s="9">
        <f t="shared" si="33"/>
        <v>1.44</v>
      </c>
      <c r="L123" s="3"/>
      <c r="M123" s="3"/>
      <c r="N123" s="3"/>
      <c r="O123" s="3"/>
      <c r="P123" s="4"/>
    </row>
    <row r="124" spans="2:17">
      <c r="G124" s="1"/>
      <c r="H124" s="1"/>
      <c r="I124" s="1"/>
      <c r="J124" s="9">
        <f>SUM(J121:J123)</f>
        <v>2.895</v>
      </c>
      <c r="L124" s="3"/>
      <c r="M124" s="3"/>
      <c r="N124" s="3"/>
      <c r="O124" s="3"/>
      <c r="P124" s="4"/>
    </row>
    <row r="125" spans="2:17">
      <c r="G125" s="1" t="s">
        <v>26</v>
      </c>
      <c r="H125" s="1">
        <v>30</v>
      </c>
      <c r="I125" s="1">
        <v>63</v>
      </c>
      <c r="J125" s="9">
        <f>SUM(H125/1000*I125)</f>
        <v>1.89</v>
      </c>
      <c r="L125" s="3"/>
      <c r="M125" s="3"/>
      <c r="N125" s="3"/>
      <c r="O125" s="3"/>
      <c r="P125" s="4"/>
    </row>
    <row r="126" spans="2:17">
      <c r="G126" s="1"/>
      <c r="H126" s="1"/>
      <c r="I126" s="1"/>
      <c r="J126" s="1"/>
      <c r="L126" s="3"/>
      <c r="M126" s="3"/>
      <c r="N126" s="3"/>
      <c r="O126" s="4"/>
    </row>
    <row r="127" spans="2:17">
      <c r="G127" s="1" t="s">
        <v>30</v>
      </c>
      <c r="H127" s="1"/>
      <c r="I127" s="1"/>
      <c r="J127" s="2">
        <v>33.75</v>
      </c>
      <c r="L127" s="3"/>
      <c r="M127" s="3"/>
      <c r="N127" s="3"/>
      <c r="O127" s="4"/>
    </row>
    <row r="128" spans="2:17">
      <c r="G128" s="1"/>
      <c r="H128" s="1"/>
      <c r="I128" s="1"/>
      <c r="J128" s="2"/>
      <c r="L128" s="3"/>
      <c r="M128" s="3"/>
      <c r="N128" s="3"/>
      <c r="O128" s="4"/>
    </row>
    <row r="129" spans="7:15">
      <c r="G129" s="1"/>
      <c r="H129" s="1"/>
      <c r="I129" s="1"/>
      <c r="J129" s="2">
        <f>SUM(J116+J120+J124+J125+J127)</f>
        <v>78.820950000000011</v>
      </c>
      <c r="L129" s="3"/>
      <c r="M129" s="3"/>
      <c r="N129" s="3"/>
      <c r="O129" s="4"/>
    </row>
    <row r="130" spans="7:15">
      <c r="L130" s="3"/>
      <c r="M130" s="3"/>
      <c r="N130" s="3"/>
      <c r="O130" s="4"/>
    </row>
    <row r="131" spans="7:15">
      <c r="L131" s="3"/>
      <c r="M131" s="3"/>
      <c r="N131" s="3"/>
      <c r="O131" s="4"/>
    </row>
    <row r="132" spans="7:15">
      <c r="L132" s="21"/>
      <c r="M132" s="21"/>
      <c r="N132" s="21"/>
      <c r="O132" s="21"/>
    </row>
    <row r="133" spans="7:15">
      <c r="L133" s="3"/>
      <c r="M133" s="3"/>
      <c r="N133" s="3"/>
      <c r="O133" s="4"/>
    </row>
    <row r="134" spans="7:15">
      <c r="L134" s="3"/>
      <c r="M134" s="3"/>
      <c r="N134" s="3"/>
      <c r="O134" s="4"/>
    </row>
    <row r="135" spans="7:15">
      <c r="L135" s="3"/>
      <c r="M135" s="3"/>
      <c r="N135" s="3"/>
      <c r="O135" s="4"/>
    </row>
    <row r="136" spans="7:15">
      <c r="L136" s="3"/>
      <c r="M136" s="3"/>
      <c r="N136" s="3"/>
      <c r="O136" s="4"/>
    </row>
    <row r="137" spans="7:15">
      <c r="L137" s="3"/>
      <c r="M137" s="3"/>
      <c r="N137" s="3"/>
      <c r="O137" s="4"/>
    </row>
    <row r="138" spans="7:15">
      <c r="L138" s="3"/>
      <c r="M138" s="3"/>
      <c r="N138" s="3"/>
      <c r="O138" s="4"/>
    </row>
    <row r="139" spans="7:15">
      <c r="L139" s="3"/>
      <c r="M139" s="3"/>
      <c r="N139" s="3"/>
      <c r="O139" s="4"/>
    </row>
    <row r="140" spans="7:15">
      <c r="L140" s="6"/>
      <c r="M140" s="6"/>
      <c r="N140" s="6"/>
      <c r="O140" s="4"/>
    </row>
    <row r="141" spans="7:15">
      <c r="L141" s="6"/>
      <c r="M141" s="6"/>
      <c r="N141" s="6"/>
      <c r="O141" s="4"/>
    </row>
    <row r="142" spans="7:15">
      <c r="L142" s="6"/>
      <c r="M142" s="6"/>
      <c r="N142" s="6"/>
      <c r="O142" s="4"/>
    </row>
    <row r="143" spans="7:15">
      <c r="L143" s="6"/>
      <c r="M143" s="6"/>
      <c r="N143" s="6"/>
      <c r="O143" s="4"/>
    </row>
    <row r="144" spans="7:15">
      <c r="L144" s="6"/>
      <c r="M144" s="6"/>
      <c r="N144" s="6"/>
      <c r="O144" s="4"/>
    </row>
    <row r="145" spans="12:15">
      <c r="L145" s="6"/>
      <c r="M145" s="6"/>
      <c r="N145" s="6"/>
      <c r="O145" s="4"/>
    </row>
    <row r="146" spans="12:15">
      <c r="L146" s="6"/>
      <c r="M146" s="6"/>
      <c r="N146" s="6"/>
      <c r="O146" s="4"/>
    </row>
    <row r="147" spans="12:15">
      <c r="L147" s="3"/>
      <c r="M147" s="3"/>
      <c r="N147" s="3"/>
      <c r="O147" s="4"/>
    </row>
    <row r="148" spans="12:15">
      <c r="L148" s="3"/>
      <c r="M148" s="3"/>
      <c r="N148" s="3"/>
      <c r="O148" s="4"/>
    </row>
    <row r="149" spans="12:15">
      <c r="L149" s="3"/>
      <c r="M149" s="3"/>
      <c r="N149" s="3"/>
      <c r="O149" s="4"/>
    </row>
    <row r="150" spans="12:15">
      <c r="L150" s="3"/>
      <c r="M150" s="3"/>
      <c r="N150" s="3"/>
      <c r="O150" s="4"/>
    </row>
    <row r="151" spans="12:15">
      <c r="L151" s="3"/>
      <c r="M151" s="3"/>
      <c r="N151" s="3"/>
      <c r="O151" s="4"/>
    </row>
    <row r="152" spans="12:15">
      <c r="L152" s="3"/>
      <c r="M152" s="3"/>
      <c r="N152" s="3"/>
      <c r="O152" s="3"/>
    </row>
    <row r="153" spans="12:15">
      <c r="L153" s="3"/>
      <c r="M153" s="3"/>
      <c r="N153" s="3"/>
      <c r="O153" s="4"/>
    </row>
    <row r="154" spans="12:15">
      <c r="L154" s="3"/>
      <c r="M154" s="3"/>
      <c r="N154" s="3"/>
      <c r="O154" s="4"/>
    </row>
    <row r="155" spans="12:15">
      <c r="L155" s="3"/>
      <c r="M155" s="3"/>
      <c r="N155" s="3"/>
      <c r="O155" s="4"/>
    </row>
    <row r="156" spans="12:15">
      <c r="L156" s="3"/>
      <c r="M156" s="3"/>
      <c r="N156" s="3"/>
      <c r="O156" s="4"/>
    </row>
    <row r="157" spans="12:15">
      <c r="L157" s="3"/>
      <c r="M157" s="3"/>
      <c r="N157" s="3"/>
      <c r="O157" s="4"/>
    </row>
    <row r="158" spans="12:15">
      <c r="L158" s="3"/>
      <c r="M158" s="3"/>
      <c r="N158" s="3"/>
      <c r="O158" s="4"/>
    </row>
  </sheetData>
  <mergeCells count="14">
    <mergeCell ref="Q3:T3"/>
    <mergeCell ref="Q23:T23"/>
    <mergeCell ref="G22:J22"/>
    <mergeCell ref="B74:E74"/>
    <mergeCell ref="G74:J74"/>
    <mergeCell ref="L132:O132"/>
    <mergeCell ref="B92:E92"/>
    <mergeCell ref="L3:O3"/>
    <mergeCell ref="G103:J103"/>
    <mergeCell ref="G1:J1"/>
    <mergeCell ref="B2:E2"/>
    <mergeCell ref="B52:E52"/>
    <mergeCell ref="G52:J52"/>
    <mergeCell ref="B25:E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Melkosoft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Ирина</cp:lastModifiedBy>
  <cp:lastPrinted>2022-04-06T07:51:08Z</cp:lastPrinted>
  <dcterms:created xsi:type="dcterms:W3CDTF">2017-08-16T05:58:46Z</dcterms:created>
  <dcterms:modified xsi:type="dcterms:W3CDTF">2025-04-14T09:21:11Z</dcterms:modified>
</cp:coreProperties>
</file>